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svg" ContentType="image/sv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0730" windowHeight="11760"/>
  </bookViews>
  <sheets>
    <sheet name="LINEA ESTRATEGICA 1" sheetId="1" r:id="rId1"/>
    <sheet name="LINEA ESTRATEGICA 2" sheetId="3" r:id="rId2"/>
    <sheet name="LINEA ESTRATEGICA 3" sheetId="4" r:id="rId3"/>
    <sheet name="LINEA ESTRATEGICA 4" sheetId="5" r:id="rId4"/>
    <sheet name="LINEA ESTRATEGICA 5" sheetId="6" r:id="rId5"/>
    <sheet name="1" sheetId="7" r:id="rId6"/>
    <sheet name="RESUMEN" sheetId="8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1" i="7" l="1"/>
  <c r="B19" i="7"/>
  <c r="J17" i="6"/>
  <c r="G9" i="7" l="1"/>
  <c r="J12" i="3"/>
  <c r="J12" i="1"/>
  <c r="D19" i="7"/>
  <c r="F19" i="7"/>
  <c r="J21" i="4"/>
  <c r="G19" i="7" l="1"/>
  <c r="E19" i="7"/>
  <c r="B8" i="8" l="1" a="1"/>
  <c r="B8" i="8" s="1"/>
  <c r="A8" i="8" a="1"/>
  <c r="A8" i="8" s="1"/>
  <c r="J35" i="6"/>
  <c r="E8" i="8" s="1"/>
  <c r="J28" i="5"/>
  <c r="D8" i="8" s="1"/>
  <c r="J48" i="4"/>
  <c r="C8" i="8" s="1"/>
  <c r="J25" i="3"/>
  <c r="J28" i="1"/>
  <c r="F8" i="8" l="1"/>
  <c r="H8" i="8" s="1"/>
  <c r="C14" i="7"/>
  <c r="C19" i="7" s="1"/>
  <c r="S29" i="6" l="1"/>
  <c r="S23" i="6"/>
  <c r="S17" i="6"/>
  <c r="S12" i="6"/>
  <c r="P29" i="6"/>
  <c r="P23" i="6"/>
  <c r="P17" i="6"/>
  <c r="P12" i="6"/>
  <c r="M29" i="6"/>
  <c r="M23" i="6"/>
  <c r="M17" i="6"/>
  <c r="M12" i="6"/>
  <c r="R24" i="5"/>
  <c r="R12" i="5"/>
  <c r="S12" i="5" s="1"/>
  <c r="O24" i="5"/>
  <c r="O12" i="5"/>
  <c r="P12" i="5" s="1"/>
  <c r="L24" i="5"/>
  <c r="L12" i="5"/>
  <c r="M12" i="5" s="1"/>
  <c r="S43" i="4"/>
  <c r="S37" i="4"/>
  <c r="S25" i="4"/>
  <c r="S21" i="4"/>
  <c r="S18" i="4"/>
  <c r="S12" i="4"/>
  <c r="P43" i="4"/>
  <c r="P37" i="4"/>
  <c r="P25" i="4"/>
  <c r="P21" i="4"/>
  <c r="P18" i="4"/>
  <c r="P12" i="4"/>
  <c r="M43" i="4"/>
  <c r="M37" i="4"/>
  <c r="M25" i="4"/>
  <c r="M21" i="4"/>
  <c r="M18" i="4"/>
  <c r="M12" i="4"/>
  <c r="Q18" i="3"/>
  <c r="Q12" i="3"/>
  <c r="N12" i="6" l="1"/>
  <c r="T12" i="6"/>
  <c r="Q12" i="6"/>
  <c r="Q12" i="4"/>
  <c r="T12" i="4"/>
  <c r="N12" i="4"/>
  <c r="Q12" i="1"/>
  <c r="O12" i="1"/>
  <c r="M12" i="1"/>
  <c r="M12" i="3" l="1"/>
  <c r="R12" i="3"/>
  <c r="O12" i="3"/>
  <c r="B14" i="8"/>
  <c r="B13" i="8"/>
  <c r="B12" i="8"/>
  <c r="B11" i="8"/>
  <c r="B10" i="8"/>
  <c r="B9" i="8"/>
  <c r="A23" i="8"/>
  <c r="A22" i="8"/>
  <c r="A21" i="8"/>
  <c r="A20" i="8"/>
  <c r="A19" i="8"/>
  <c r="A18" i="8"/>
  <c r="A17" i="8"/>
  <c r="A16" i="8"/>
  <c r="A15" i="8"/>
  <c r="A14" i="8"/>
  <c r="A13" i="8"/>
  <c r="A12" i="8"/>
  <c r="A11" i="8"/>
  <c r="A10" i="8"/>
  <c r="A9" i="8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<sst xmlns="http://schemas.openxmlformats.org/spreadsheetml/2006/main" count="802" uniqueCount="230">
  <si>
    <t>Austeridad</t>
  </si>
  <si>
    <t>Compras</t>
  </si>
  <si>
    <t>Cartera</t>
  </si>
  <si>
    <t>Facturación</t>
  </si>
  <si>
    <t>Presupuesto</t>
  </si>
  <si>
    <t>Implementar campañas para sensibilizar a los funcionarios en el uso racional, adecuado y efectivo de los recursos</t>
  </si>
  <si>
    <t>Generar lineamientos de austeridad, control y racionalidad en el gasto.</t>
  </si>
  <si>
    <t xml:space="preserve">Establecer puntos de control en los diferentes procesos financieros </t>
  </si>
  <si>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Calibri"/>
        <family val="2"/>
      </rPr>
      <t xml:space="preserve">Actualización de los procesos y procedimientos </t>
    </r>
  </si>
  <si>
    <t xml:space="preserve">Depuración de la cartera </t>
  </si>
  <si>
    <t>Realizar conciliación de glosas con las diferentes EAPB</t>
  </si>
  <si>
    <t>Conciliar recobros a la cápita</t>
  </si>
  <si>
    <t>Responder las glosas dentro de los términos establecidos en la normatividad vigente</t>
  </si>
  <si>
    <t>Informes Financieros</t>
  </si>
  <si>
    <t>Presentar informes a los entes de control y agentes internos</t>
  </si>
  <si>
    <t xml:space="preserve">COMPONENTE </t>
  </si>
  <si>
    <t>PROGRAMA</t>
  </si>
  <si>
    <t>ACTIVIDAD</t>
  </si>
  <si>
    <t>RESPONSABLE</t>
  </si>
  <si>
    <t xml:space="preserve">VALOR PRESUPUESTADO  ACTIVIDAD </t>
  </si>
  <si>
    <t xml:space="preserve">VALOR PRESUPUESTADO  PROGRAMA </t>
  </si>
  <si>
    <t>AÑO 2026</t>
  </si>
  <si>
    <t>AÑO 2027</t>
  </si>
  <si>
    <t>AÑO 2028</t>
  </si>
  <si>
    <t xml:space="preserve">CÓDIGO: </t>
  </si>
  <si>
    <t>VERSION:1</t>
  </si>
  <si>
    <t xml:space="preserve">OBJETIVO </t>
  </si>
  <si>
    <t>LÍNEA ESTRATÉGICA 1</t>
  </si>
  <si>
    <t xml:space="preserve">AÑO DE EJECUCIÓN (Marcar con una x) </t>
  </si>
  <si>
    <t xml:space="preserve">VALOR PRESUPUESTADO  COMPONENTE Y LÍNEA ESTRATÉGICA </t>
  </si>
  <si>
    <t>LÍNEA ESTRATÉGICA 2</t>
  </si>
  <si>
    <t>Evaluación</t>
  </si>
  <si>
    <t>LÍNEA ESTRATÉGICA 3</t>
  </si>
  <si>
    <t>Aplicación de encuestas</t>
  </si>
  <si>
    <t>Realización de grupos focales</t>
  </si>
  <si>
    <t xml:space="preserve">Apertura de buzones y tabulación de resultados </t>
  </si>
  <si>
    <t xml:space="preserve">Expresiones de los usuarios </t>
  </si>
  <si>
    <t>PPSS</t>
  </si>
  <si>
    <t xml:space="preserve">Efectuar plan de cumplimiento </t>
  </si>
  <si>
    <t>Realizar autoevaluación de habilitación teniendo en cuenta la normatividad vigente</t>
  </si>
  <si>
    <t>Auditoria para el mejoramiento de la calidad</t>
  </si>
  <si>
    <t>Diseño del PAMEC</t>
  </si>
  <si>
    <t>Sistema de información para la calidad</t>
  </si>
  <si>
    <t xml:space="preserve">Diseño de tablero de indicadores </t>
  </si>
  <si>
    <t>Seguimiento y planes de mejoramiento  a indicadores</t>
  </si>
  <si>
    <t xml:space="preserve">Sistema Único de Habilitación </t>
  </si>
  <si>
    <t>Atención en curso de vida RIAS</t>
  </si>
  <si>
    <t>Desarrollo de RIA materno perinatal</t>
  </si>
  <si>
    <t>Desarrollo de RIA de promoción y mantenimiento de la salud</t>
  </si>
  <si>
    <t>MIPG</t>
  </si>
  <si>
    <t xml:space="preserve">Análisis y presentación de resultados con planes de mejoramiento pertinentes </t>
  </si>
  <si>
    <t>Desarrollo del cronograma de actividades de la PPSS</t>
  </si>
  <si>
    <t xml:space="preserve">Implementación del plan de cumplimiento </t>
  </si>
  <si>
    <t xml:space="preserve">implementación de la ruta crítica </t>
  </si>
  <si>
    <t xml:space="preserve">Evaluación </t>
  </si>
  <si>
    <t>Envío de información a ente de control</t>
  </si>
  <si>
    <t xml:space="preserve">Análisis en comités </t>
  </si>
  <si>
    <t>LÍNEA ESTRATÉGICA  5</t>
  </si>
  <si>
    <t>Establecimiento de programas de formación y capacitación continua que mejoren las habilidades técnicas, de liderazgo y de gestión del personal.</t>
  </si>
  <si>
    <t>Implementación proceso inducción y reinducción digital</t>
  </si>
  <si>
    <t>Estandarización y actualización de procesos y procedimientos relacionados con la selección, inducción , reinducción y capacitación al personal</t>
  </si>
  <si>
    <t xml:space="preserve">Plan de capacitaciones </t>
  </si>
  <si>
    <t xml:space="preserve">Plan de inducción y reinducción </t>
  </si>
  <si>
    <t xml:space="preserve">Procesos y procedimientos </t>
  </si>
  <si>
    <t>Diseño y ejecución de sistemas de incentivos</t>
  </si>
  <si>
    <t>Seguridad y salud en el trabajo</t>
  </si>
  <si>
    <t>Medición e intervención del clima laboral</t>
  </si>
  <si>
    <t xml:space="preserve">Diseño de plan de acción </t>
  </si>
  <si>
    <t>Clima laboral</t>
  </si>
  <si>
    <t xml:space="preserve">Plan de Bienestar e incentivos </t>
  </si>
  <si>
    <t>Crear entornos físicos que sean cómodos, limpios y acogedores para los usuarios.</t>
  </si>
  <si>
    <t>Desarrollo de Protocolos de atención con enfoque diferencial</t>
  </si>
  <si>
    <t>Modelo de atención humanizado</t>
  </si>
  <si>
    <t>Diseño e implementación de la política de humanización del modelo</t>
  </si>
  <si>
    <t xml:space="preserve">Evaluación del desempeño laboral </t>
  </si>
  <si>
    <t xml:space="preserve">Concertación de objetivos </t>
  </si>
  <si>
    <t xml:space="preserve">Acuerdos de gestión </t>
  </si>
  <si>
    <t xml:space="preserve">Evaluación de los convenios </t>
  </si>
  <si>
    <t xml:space="preserve">Seguimiento a plan de cumplimiento </t>
  </si>
  <si>
    <t xml:space="preserve">Actualización de procesos y procedimientos </t>
  </si>
  <si>
    <t>Convenios docencia servicio</t>
  </si>
  <si>
    <t xml:space="preserve">Elaboración de plan de cumplimiento a los estándares </t>
  </si>
  <si>
    <t>Implementación del plan de acción</t>
  </si>
  <si>
    <t>Formación continua al personal en habilidades de comunicación efectiva, escucha activa, empatía y manejo de situaciones emocionales</t>
  </si>
  <si>
    <t xml:space="preserve">Mantenimiento de la infraestructura general de la institución </t>
  </si>
  <si>
    <t>Implementación del plan</t>
  </si>
  <si>
    <t xml:space="preserve">Diseño de plan de mantenimiento </t>
  </si>
  <si>
    <t>Desarrollo del programa de gestión documental</t>
  </si>
  <si>
    <t xml:space="preserve">Diseño de plan de mantenimiento  </t>
  </si>
  <si>
    <t>Diseño del programa</t>
  </si>
  <si>
    <t>Implementación del programa</t>
  </si>
  <si>
    <t>Evaluación programa</t>
  </si>
  <si>
    <t>PLAN DE DESARROLLO POA - POAI</t>
  </si>
  <si>
    <t>FECHA DE ACTUALIZACIÓN: 10-08-2024</t>
  </si>
  <si>
    <t>CUIDAMOS LAS FINANZAS DE LA INSTITUCIÓN</t>
  </si>
  <si>
    <t>EQUILIBRIO FINANCIERO</t>
  </si>
  <si>
    <t>DESARROLLO DE PROCEDIMIENTOS ESTÁNDAR, IMPLEMENTACIÓN DE CONTROLES INTERNOS, SEGUIMIENTO Y EVALUACIÓN CONTINUA</t>
  </si>
  <si>
    <t>Análisis y Documentación de Procesos</t>
  </si>
  <si>
    <t>Implementación de Controles Internos</t>
  </si>
  <si>
    <t xml:space="preserve">Implementar el sistema de costos </t>
  </si>
  <si>
    <t>Elaboración y desarrollo del plan de adquisiciones, con seguimiento continuo</t>
  </si>
  <si>
    <t>Adquisición e implementación de compras mediante plataforma electrónica</t>
  </si>
  <si>
    <t>Circularización continua de la cartera con las diferentes aseguradoras</t>
  </si>
  <si>
    <t>Mantener la conciliación de la cartera de manera continua</t>
  </si>
  <si>
    <t>Desarrollar un proyecto de presupuesto basado en los ingresos recaudados</t>
  </si>
  <si>
    <t>Monitorear la ejecución del presupuesto</t>
  </si>
  <si>
    <t>X</t>
  </si>
  <si>
    <t>CUIDAMOS A NUESTROS USUARIOS</t>
  </si>
  <si>
    <t>Asegurar una gestión eficiente de los recursos y una prestación de servicios que no solo cumpla con los estándares de calidad y competitividad, sino que también garantice la satisfacción de sus usuarios.</t>
  </si>
  <si>
    <t>Promover la participación activa de la comunidad en la planificación, implementación y evaluación de las decisiones tomadas por la institución</t>
  </si>
  <si>
    <t>Ofrecer servicios de salud efectivos y eficientes mediante un modelo de atención humanizado y de alta calidad, diseñado para satisfacer las necesidades de la población usuaria.</t>
  </si>
  <si>
    <t>Fortalecer las competencias del talento humano a través de su desarrollo personal y profesional, con el fin de contribuir al cumplimiento de los objetivos organizacionales</t>
  </si>
  <si>
    <t>PARTICIPACIÓN Y COMUNICACIÓN CON LOS USUARIOS</t>
  </si>
  <si>
    <t>COMUNICACIÓN INTEGRAL E IMAGEN INSTITUCIONAL</t>
  </si>
  <si>
    <t>Desarrollo de Estrategias de Comunicación</t>
  </si>
  <si>
    <r>
      <rPr>
        <sz val="7"/>
        <color rgb="FF000000"/>
        <rFont val="Times New Roman"/>
        <family val="1"/>
      </rPr>
      <t xml:space="preserve"> </t>
    </r>
    <r>
      <rPr>
        <sz val="12"/>
        <color theme="1"/>
        <rFont val="Calibri"/>
        <family val="2"/>
      </rPr>
      <t>Implementación de herramientas y plataformas para la comunicación interna y externa efectiva.</t>
    </r>
  </si>
  <si>
    <t>Desarrollo de contenido para redes sociales, sitio web y otros canales digitales.</t>
  </si>
  <si>
    <r>
      <rPr>
        <sz val="7"/>
        <color theme="1"/>
        <rFont val="Times New Roman"/>
        <family val="1"/>
      </rPr>
      <t xml:space="preserve"> </t>
    </r>
    <r>
      <rPr>
        <sz val="12"/>
        <color theme="1"/>
        <rFont val="Calibri"/>
        <family val="2"/>
      </rPr>
      <t>Implementación de campañas publicitarias y promocionales.</t>
    </r>
  </si>
  <si>
    <t>Capacitación del personal en temas de comunicación y gestión de la imagen institucional</t>
  </si>
  <si>
    <t xml:space="preserve">Evaluación y seguimiento de resultados </t>
  </si>
  <si>
    <t>Elaboración de normativas de uso de la identidad visual.Plan de medios</t>
  </si>
  <si>
    <t xml:space="preserve">DISEÑO, IMPLEMENTACIÓN Y EVALUACIÓN  DE LA POLÍTICA DE PARTICIPACIÓN SOCIAL EN SALUD </t>
  </si>
  <si>
    <t>Actualización del procedimiento o creación del modelo de escucha activa</t>
  </si>
  <si>
    <t>Actualización o revisión de encuestas</t>
  </si>
  <si>
    <t>CUIDAMOS DE LA ATENCIÓN INTEGRAL EN SALUD</t>
  </si>
  <si>
    <t>PRESTACIÓN HUMANIZADA Y CON CALIDAD  DE LOS SERVICIOS DE SALUD.</t>
  </si>
  <si>
    <t xml:space="preserve">Adquisición e implementación de software de asignación de citas </t>
  </si>
  <si>
    <t xml:space="preserve">Brigadas extramurales y jornadas de salud </t>
  </si>
  <si>
    <t>Educar y sensibilizar a la comunidad sobre el uso responsable y adecuado de los servicios disponibles</t>
  </si>
  <si>
    <t>Habilitación de servicios bajo la modalidad de telemedicina</t>
  </si>
  <si>
    <t>Seguimiento y atención a los eventos de interés en Salud Pública, contratación PIC</t>
  </si>
  <si>
    <t>PROCESOS EFICIENTES</t>
  </si>
  <si>
    <t>Acceso y oportunidad en la atención</t>
  </si>
  <si>
    <t>Seguimiento a la producción</t>
  </si>
  <si>
    <t xml:space="preserve">Optimización de los servicios </t>
  </si>
  <si>
    <t xml:space="preserve">PROMOCIÓN Y MANTENIMIENTO DE LA SALUD </t>
  </si>
  <si>
    <t>IAMI</t>
  </si>
  <si>
    <t>Fortalecimiento de la estrategia IAMI, Evaluación y planes de cumplimiento a desviaciones detectadas</t>
  </si>
  <si>
    <t>HUMANIZACIÓN DE LOS SERVICIOS</t>
  </si>
  <si>
    <t>CALIDAD EN LOS SERVICIOS</t>
  </si>
  <si>
    <t>PRESTACIÓN SEGURA</t>
  </si>
  <si>
    <t>Promoción de una cultura de seguridad institucional</t>
  </si>
  <si>
    <t>Capacitación en seguridad del paciente</t>
  </si>
  <si>
    <t>Sistemas de notificación y aprendizaje</t>
  </si>
  <si>
    <t>Gestión de riesgos</t>
  </si>
  <si>
    <t>Implementación de paquetes instruccionales</t>
  </si>
  <si>
    <t>Seguimiento por indicadores</t>
  </si>
  <si>
    <t xml:space="preserve">Implementación seguridad del paciente </t>
  </si>
  <si>
    <t>PLANEACIÓN Y GESTIÓN</t>
  </si>
  <si>
    <t>Análisis y Diagnóstico Integral:</t>
  </si>
  <si>
    <t>Elaboración de planes de acción detallados que incluyan actividades, responsables, recursos necesarios y plazos.</t>
  </si>
  <si>
    <t>Implementación de las estrategias y planes de acción de manera coordinada y eficiente.</t>
  </si>
  <si>
    <t>Capacitación y desarrollo del personal</t>
  </si>
  <si>
    <t>Evaluación periódica del desempeño organizacional y ajuste de estrategias según sea necesario.</t>
  </si>
  <si>
    <t>LÍNEA ESTRATÉGICA  4</t>
  </si>
  <si>
    <t>CUIDAMOS NUESTRO TALENTO HUMANO</t>
  </si>
  <si>
    <t>GESTIÓN EFECTIVA Y ESTRATÉGICA DEL TALENTO HUMANO</t>
  </si>
  <si>
    <t>PrESTANDARIZACIÓN, IMPLEMENTACIÓN Y EVALUACIÓN DE LOS PROCEDIMIENTOS DEL TALENTO HUMANO</t>
  </si>
  <si>
    <t>DESARROLLO CONVENIOS DOCENCIA – SERVICIO</t>
  </si>
  <si>
    <t>CUIDAMOS LOS RECURSOS FÍSICOS DE LA ENTIDAD</t>
  </si>
  <si>
    <t>GESTIÓN DE LA INFRAESTRUCTURA FÍSICA, TECNOLÓGICA Y DOCUMENTAL DE LA INSTITUCIÓN.</t>
  </si>
  <si>
    <t xml:space="preserve">GESTIÓN DE LA INFRAESTRUCTURA FÍSICA </t>
  </si>
  <si>
    <t xml:space="preserve">Presentación del proyecto de planta eléctrica </t>
  </si>
  <si>
    <t>Presentación de proyecto para adquisición de vehículo</t>
  </si>
  <si>
    <t>FORTALECIMIENTO E INNOVACIÓN EN LAS TECNOLÓGICAS DE INFORMACIÓN Y COMUNICACIONES</t>
  </si>
  <si>
    <t xml:space="preserve">Evaluación, actualización y mantenimiento de la infraestructura de hardware y redes necesarias </t>
  </si>
  <si>
    <t>Mantenimientos preventivos, correctivos  efectuados a los equipos de ofimática</t>
  </si>
  <si>
    <t xml:space="preserve">Actualizar políticas y procedimientos para la captura, almacenamiento y análisis de datos </t>
  </si>
  <si>
    <t>Estandarización de procesos</t>
  </si>
  <si>
    <t>Capacitar al personal en el uso adecuado de los sistemas de información</t>
  </si>
  <si>
    <t>GESTIÓN DE LOS EQUIPOS BIOMÉDICOS</t>
  </si>
  <si>
    <t>Mantenimientos preventivos, correctivos  efectuados a los equipos biomedicos</t>
  </si>
  <si>
    <t>Calibración de equipos</t>
  </si>
  <si>
    <t>Evaluación de la tecnología disponible y planificar la actualización o renovación de equipos según sea necesario.</t>
  </si>
  <si>
    <t>Capacitar al personal en el uso adecuado de equipos biomédicos.</t>
  </si>
  <si>
    <t>Desarrollar procedimientos estandarizados para la creación, clasificación, almacenamiento, acceso, retención y disposición de documentos</t>
  </si>
  <si>
    <t>Implementar políticas y procedimientos para la revisión regular, actualización y eliminación segura de documentos obsoletos o prescindibles.</t>
  </si>
  <si>
    <t>Capacitar al personal en las políticas y procedimientos de gestión documental para promover prácticas consistentes y cumplimiento normativo.</t>
  </si>
  <si>
    <t>FORTALECIMIENTO DE LA GESTIÓN DOCUMENTAL</t>
  </si>
  <si>
    <t>ASESOR CALIDAD</t>
  </si>
  <si>
    <t>ASESOR CONTROL INTERNO</t>
  </si>
  <si>
    <t>ASESOR COMUNICACIÓN</t>
  </si>
  <si>
    <t>COMPRAS</t>
  </si>
  <si>
    <t>AUXILIAR ADMINISTRATIVO</t>
  </si>
  <si>
    <t>LIDER FACTURACIÓN</t>
  </si>
  <si>
    <t>SUB-ADMNISTRATIVA-TESORERIA</t>
  </si>
  <si>
    <t>GERENCIA</t>
  </si>
  <si>
    <t>SUB-ADMINISTRATIVA</t>
  </si>
  <si>
    <t>ASESOR COMUNICACIONES</t>
  </si>
  <si>
    <t>LÍDER DE ATENCIÓN AL USUARIO</t>
  </si>
  <si>
    <t>SUB- CIENTIFICO</t>
  </si>
  <si>
    <t>ASESOR DE COMUNICACIONES</t>
  </si>
  <si>
    <t>GERENTE</t>
  </si>
  <si>
    <t>LÍDER P Y P</t>
  </si>
  <si>
    <t>ASESOR DE CALIDAD</t>
  </si>
  <si>
    <t>AESOR CONTROL INTERNO</t>
  </si>
  <si>
    <t>LÍDER ATENCIÓN AL USUARIO</t>
  </si>
  <si>
    <t>GESTIÓN HUMANA</t>
  </si>
  <si>
    <t>LIDER DE ATENCIÓN AL USUARIO</t>
  </si>
  <si>
    <t>ASESOR SEGURIDAD Y SALUD EN EL TRABAJO</t>
  </si>
  <si>
    <t>LÍDER COMPRAS</t>
  </si>
  <si>
    <t>ASESOR TÉCNOLOGÍA</t>
  </si>
  <si>
    <t>LÍDER MANTENIMIENTO</t>
  </si>
  <si>
    <t>SUB- ADMINISTRATIVA</t>
  </si>
  <si>
    <t>PERSONAL</t>
  </si>
  <si>
    <t>BIENESTAR SOCIAL</t>
  </si>
  <si>
    <t>MMTO Y COMBUSTIBLE</t>
  </si>
  <si>
    <t>COMUNICACIONES  Y TTE</t>
  </si>
  <si>
    <t>SERVICIOS PUBLICOS IMPUESTOS</t>
  </si>
  <si>
    <t>ALIMENTACION</t>
  </si>
  <si>
    <t>COMPRA DE INSUMOS</t>
  </si>
  <si>
    <t>SERV LABORATORIO</t>
  </si>
  <si>
    <t>SEGUROS</t>
  </si>
  <si>
    <t>TOTAL</t>
  </si>
  <si>
    <t xml:space="preserve">LINEA 1 </t>
  </si>
  <si>
    <t>LINEA 2</t>
  </si>
  <si>
    <t>LINEA 3</t>
  </si>
  <si>
    <t>LINEA 4</t>
  </si>
  <si>
    <t>Línea estratégica 1</t>
  </si>
  <si>
    <t>Línea estratégica 2</t>
  </si>
  <si>
    <t>Línea estratégica 3</t>
  </si>
  <si>
    <t>Línea estratégica 4</t>
  </si>
  <si>
    <t>Línea estratégica 5</t>
  </si>
  <si>
    <t>Cuidamos las finanzas de la institución</t>
  </si>
  <si>
    <t>ppto</t>
  </si>
  <si>
    <t>LINEA 5</t>
  </si>
  <si>
    <t>PRESUPUESTO SIN VIGENCIAS ANTERIORES Y SIN PROYECTOS</t>
  </si>
  <si>
    <t>Garantizar la actualización, eficiencia y seguridad de la infraestructura tecnológica, física, de información y comunicaciones mediante un mantenimiento adecuado, reposición cuando sea necesario, adquisición de nuevos recursos, y capacitación continua para su uso apropiado.</t>
  </si>
  <si>
    <t>Total</t>
  </si>
  <si>
    <t>PLAN DE DESARROLLO ES EL MOMENTO DE CUIDARNOS CON AMOR" 2024-2028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</si>
</sst>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-&quot;$&quot;* #,##0_-;\-&quot;$&quot;* #,##0_-;_-&quot;$&quot;* &quot;-&quot;_-;_-@_-"/>
    <numFmt numFmtId="165" formatCode="_-* #,##0_-;\-* #,##0_-;_-* &quot;-&quot;??_-;_-@_-"/>
    <numFmt numFmtId="166" formatCode="_-&quot;$&quot;\ * #,##0_-;\-&quot;$&quot;\ * #,##0_-;_-&quot;$&quot;\ * &quot;-&quot;??_-;_-@_-"/>
  </numFmts>
  <fonts count="22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7"/>
      <color rgb="FF000000"/>
      <name val="Times New Roman"/>
      <family val="1"/>
    </font>
    <font>
      <sz val="12"/>
      <color rgb="FF000000"/>
      <name val="Calibri"/>
      <family val="2"/>
    </font>
    <font>
      <sz val="12"/>
      <color theme="1"/>
      <name val="Calibri"/>
      <family val="2"/>
    </font>
    <font>
      <sz val="12"/>
      <color rgb="FF000000"/>
      <name val="Symbol"/>
      <family val="1"/>
      <charset val="2"/>
    </font>
    <font>
      <u/>
      <sz val="12"/>
      <color theme="10"/>
      <name val="Calibri"/>
      <family val="2"/>
      <scheme val="minor"/>
    </font>
    <font>
      <sz val="18"/>
      <color theme="1"/>
      <name val="Calibri"/>
      <family val="2"/>
    </font>
    <font>
      <b/>
      <sz val="22"/>
      <color theme="1"/>
      <name val="Calibri"/>
      <family val="2"/>
      <scheme val="minor"/>
    </font>
    <font>
      <sz val="18"/>
      <color theme="1"/>
      <name val="Calibri (Cuerpo)"/>
    </font>
    <font>
      <b/>
      <sz val="18"/>
      <color theme="1"/>
      <name val="Calibri (Cuerpo)"/>
    </font>
    <font>
      <sz val="12"/>
      <name val="Calibri (Cuerpo)"/>
    </font>
    <font>
      <sz val="12"/>
      <name val="Calibri"/>
      <family val="2"/>
      <scheme val="minor"/>
    </font>
    <font>
      <sz val="16"/>
      <color theme="1"/>
      <name val="Calibri"/>
      <family val="2"/>
    </font>
    <font>
      <sz val="14"/>
      <name val="Calibri"/>
      <family val="2"/>
      <scheme val="minor"/>
    </font>
    <font>
      <sz val="7"/>
      <color theme="1"/>
      <name val="Times New Roman"/>
      <family val="1"/>
    </font>
    <font>
      <sz val="12"/>
      <color theme="1"/>
      <name val="Calibri"/>
      <family val="1"/>
    </font>
    <font>
      <sz val="8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1FFE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0" fontId="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56">
    <xf numFmtId="0" fontId="0" fillId="0" borderId="0" xfId="0"/>
    <xf numFmtId="0" fontId="0" fillId="0" borderId="1" xfId="0" applyBorder="1"/>
    <xf numFmtId="0" fontId="6" fillId="0" borderId="1" xfId="0" applyFont="1" applyBorder="1" applyAlignment="1">
      <alignment horizontal="justify" vertical="center"/>
    </xf>
    <xf numFmtId="0" fontId="4" fillId="0" borderId="1" xfId="0" applyFont="1" applyBorder="1" applyAlignment="1">
      <alignment horizontal="justify" vertical="center"/>
    </xf>
    <xf numFmtId="0" fontId="5" fillId="0" borderId="1" xfId="0" applyFont="1" applyBorder="1" applyAlignment="1">
      <alignment horizontal="justify" vertical="center"/>
    </xf>
    <xf numFmtId="0" fontId="4" fillId="0" borderId="1" xfId="0" applyFont="1" applyBorder="1" applyAlignment="1">
      <alignment horizontal="justify" vertical="center" wrapText="1"/>
    </xf>
    <xf numFmtId="0" fontId="0" fillId="0" borderId="0" xfId="0" applyAlignment="1">
      <alignment wrapText="1"/>
    </xf>
    <xf numFmtId="0" fontId="0" fillId="0" borderId="1" xfId="0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9" fillId="0" borderId="7" xfId="0" applyFont="1" applyBorder="1" applyAlignment="1">
      <alignment vertical="center"/>
    </xf>
    <xf numFmtId="0" fontId="12" fillId="0" borderId="0" xfId="0" applyFont="1" applyAlignment="1">
      <alignment vertical="center" wrapText="1"/>
    </xf>
    <xf numFmtId="0" fontId="9" fillId="0" borderId="0" xfId="0" applyFont="1" applyAlignment="1">
      <alignment vertical="center" wrapText="1"/>
    </xf>
    <xf numFmtId="0" fontId="10" fillId="0" borderId="0" xfId="0" applyFont="1" applyAlignment="1">
      <alignment vertical="center" wrapText="1"/>
    </xf>
    <xf numFmtId="0" fontId="11" fillId="0" borderId="0" xfId="0" applyFont="1" applyAlignment="1">
      <alignment vertical="center" wrapText="1"/>
    </xf>
    <xf numFmtId="0" fontId="9" fillId="0" borderId="7" xfId="0" applyFont="1" applyBorder="1" applyAlignment="1">
      <alignment vertical="center" wrapText="1"/>
    </xf>
    <xf numFmtId="164" fontId="0" fillId="0" borderId="1" xfId="1" applyFont="1" applyFill="1" applyBorder="1" applyAlignment="1">
      <alignment vertical="center" wrapText="1"/>
    </xf>
    <xf numFmtId="164" fontId="0" fillId="0" borderId="1" xfId="1" applyFont="1" applyFill="1" applyBorder="1" applyAlignment="1">
      <alignment horizontal="center" vertical="center"/>
    </xf>
    <xf numFmtId="164" fontId="0" fillId="0" borderId="1" xfId="1" applyFont="1" applyFill="1" applyBorder="1" applyAlignment="1">
      <alignment vertical="center"/>
    </xf>
    <xf numFmtId="0" fontId="10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justify" vertical="center"/>
    </xf>
    <xf numFmtId="0" fontId="4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3" borderId="1" xfId="0" applyFill="1" applyBorder="1" applyAlignment="1">
      <alignment wrapText="1"/>
    </xf>
    <xf numFmtId="0" fontId="0" fillId="3" borderId="1" xfId="0" applyFill="1" applyBorder="1"/>
    <xf numFmtId="0" fontId="14" fillId="0" borderId="1" xfId="0" applyFont="1" applyBorder="1" applyAlignment="1">
      <alignment vertical="center" wrapText="1"/>
    </xf>
    <xf numFmtId="0" fontId="17" fillId="3" borderId="1" xfId="0" applyFont="1" applyFill="1" applyBorder="1" applyAlignment="1">
      <alignment wrapText="1"/>
    </xf>
    <xf numFmtId="0" fontId="5" fillId="3" borderId="1" xfId="0" applyFont="1" applyFill="1" applyBorder="1" applyAlignment="1">
      <alignment wrapText="1"/>
    </xf>
    <xf numFmtId="0" fontId="0" fillId="3" borderId="1" xfId="0" applyFill="1" applyBorder="1" applyAlignment="1">
      <alignment vertical="center" wrapText="1"/>
    </xf>
    <xf numFmtId="0" fontId="10" fillId="0" borderId="0" xfId="0" applyFont="1" applyAlignment="1">
      <alignment horizontal="center" vertical="center" wrapText="1"/>
    </xf>
    <xf numFmtId="0" fontId="5" fillId="3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horizontal="justify" vertical="center"/>
    </xf>
    <xf numFmtId="0" fontId="0" fillId="4" borderId="1" xfId="0" applyFill="1" applyBorder="1" applyAlignment="1">
      <alignment vertical="center"/>
    </xf>
    <xf numFmtId="0" fontId="5" fillId="4" borderId="1" xfId="0" applyFont="1" applyFill="1" applyBorder="1" applyAlignment="1">
      <alignment horizontal="justify" vertical="center"/>
    </xf>
    <xf numFmtId="0" fontId="0" fillId="4" borderId="1" xfId="0" applyFill="1" applyBorder="1" applyAlignment="1">
      <alignment vertical="center" wrapText="1"/>
    </xf>
    <xf numFmtId="0" fontId="5" fillId="4" borderId="1" xfId="0" applyFont="1" applyFill="1" applyBorder="1" applyAlignment="1">
      <alignment vertical="center" wrapText="1"/>
    </xf>
    <xf numFmtId="0" fontId="0" fillId="4" borderId="1" xfId="0" applyFill="1" applyBorder="1" applyAlignment="1">
      <alignment wrapText="1"/>
    </xf>
    <xf numFmtId="0" fontId="0" fillId="4" borderId="1" xfId="0" applyFill="1" applyBorder="1"/>
    <xf numFmtId="165" fontId="0" fillId="0" borderId="0" xfId="3" applyNumberFormat="1" applyFont="1"/>
    <xf numFmtId="165" fontId="0" fillId="0" borderId="1" xfId="3" applyNumberFormat="1" applyFont="1" applyBorder="1"/>
    <xf numFmtId="0" fontId="0" fillId="5" borderId="1" xfId="0" applyFill="1" applyBorder="1"/>
    <xf numFmtId="165" fontId="0" fillId="5" borderId="1" xfId="3" applyNumberFormat="1" applyFont="1" applyFill="1" applyBorder="1"/>
    <xf numFmtId="165" fontId="0" fillId="0" borderId="0" xfId="0" applyNumberFormat="1"/>
    <xf numFmtId="165" fontId="0" fillId="0" borderId="1" xfId="3" applyNumberFormat="1" applyFont="1" applyFill="1" applyBorder="1"/>
    <xf numFmtId="0" fontId="0" fillId="6" borderId="1" xfId="0" applyFill="1" applyBorder="1"/>
    <xf numFmtId="165" fontId="0" fillId="6" borderId="1" xfId="3" applyNumberFormat="1" applyFont="1" applyFill="1" applyBorder="1"/>
    <xf numFmtId="164" fontId="0" fillId="0" borderId="0" xfId="0" applyNumberFormat="1" applyAlignment="1">
      <alignment vertical="center"/>
    </xf>
    <xf numFmtId="164" fontId="0" fillId="0" borderId="0" xfId="0" applyNumberFormat="1"/>
    <xf numFmtId="0" fontId="0" fillId="7" borderId="1" xfId="0" applyFill="1" applyBorder="1"/>
    <xf numFmtId="165" fontId="0" fillId="7" borderId="1" xfId="3" applyNumberFormat="1" applyFont="1" applyFill="1" applyBorder="1"/>
    <xf numFmtId="166" fontId="0" fillId="0" borderId="1" xfId="4" applyNumberFormat="1" applyFont="1" applyBorder="1"/>
    <xf numFmtId="166" fontId="0" fillId="0" borderId="1" xfId="0" applyNumberFormat="1" applyBorder="1"/>
    <xf numFmtId="165" fontId="0" fillId="0" borderId="1" xfId="0" applyNumberFormat="1" applyBorder="1"/>
    <xf numFmtId="165" fontId="19" fillId="0" borderId="1" xfId="0" applyNumberFormat="1" applyFont="1" applyBorder="1"/>
    <xf numFmtId="165" fontId="0" fillId="0" borderId="0" xfId="3" applyNumberFormat="1" applyFont="1" applyAlignment="1">
      <alignment wrapText="1"/>
    </xf>
    <xf numFmtId="0" fontId="0" fillId="0" borderId="0" xfId="0" applyAlignment="1">
      <alignment horizontal="center" wrapText="1"/>
    </xf>
    <xf numFmtId="0" fontId="0" fillId="8" borderId="0" xfId="0" applyFill="1"/>
    <xf numFmtId="49" fontId="13" fillId="8" borderId="1" xfId="0" applyNumberFormat="1" applyFont="1" applyFill="1" applyBorder="1" applyAlignment="1">
      <alignment horizontal="center" vertical="center" wrapText="1"/>
    </xf>
    <xf numFmtId="165" fontId="0" fillId="8" borderId="0" xfId="0" applyNumberFormat="1" applyFill="1"/>
    <xf numFmtId="165" fontId="0" fillId="8" borderId="0" xfId="3" applyNumberFormat="1" applyFont="1" applyFill="1" applyAlignment="1">
      <alignment horizontal="center"/>
    </xf>
    <xf numFmtId="165" fontId="0" fillId="8" borderId="0" xfId="3" applyNumberFormat="1" applyFont="1" applyFill="1"/>
    <xf numFmtId="0" fontId="0" fillId="8" borderId="0" xfId="0" applyFill="1" applyAlignment="1">
      <alignment horizontal="center"/>
    </xf>
    <xf numFmtId="0" fontId="0" fillId="9" borderId="1" xfId="0" applyFill="1" applyBorder="1" applyAlignment="1">
      <alignment horizontal="center"/>
    </xf>
    <xf numFmtId="165" fontId="0" fillId="9" borderId="1" xfId="3" applyNumberFormat="1" applyFont="1" applyFill="1" applyBorder="1"/>
    <xf numFmtId="44" fontId="0" fillId="9" borderId="1" xfId="3" applyNumberFormat="1" applyFont="1" applyFill="1" applyBorder="1" applyAlignment="1">
      <alignment horizontal="center"/>
    </xf>
    <xf numFmtId="44" fontId="0" fillId="9" borderId="1" xfId="3" applyNumberFormat="1" applyFont="1" applyFill="1" applyBorder="1"/>
    <xf numFmtId="0" fontId="5" fillId="0" borderId="1" xfId="0" applyFont="1" applyBorder="1" applyAlignment="1">
      <alignment vertical="top" wrapText="1"/>
    </xf>
    <xf numFmtId="49" fontId="12" fillId="0" borderId="9" xfId="0" applyNumberFormat="1" applyFont="1" applyBorder="1" applyAlignment="1">
      <alignment horizontal="left" vertical="center" wrapText="1"/>
    </xf>
    <xf numFmtId="49" fontId="12" fillId="0" borderId="8" xfId="0" applyNumberFormat="1" applyFont="1" applyBorder="1" applyAlignment="1">
      <alignment horizontal="left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164" fontId="0" fillId="3" borderId="1" xfId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164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64" fontId="0" fillId="0" borderId="5" xfId="1" applyFont="1" applyBorder="1" applyAlignment="1">
      <alignment horizontal="center" vertical="center"/>
    </xf>
    <xf numFmtId="164" fontId="0" fillId="0" borderId="3" xfId="1" applyFont="1" applyBorder="1" applyAlignment="1">
      <alignment horizontal="center" vertical="center"/>
    </xf>
    <xf numFmtId="164" fontId="0" fillId="0" borderId="6" xfId="1" applyFont="1" applyBorder="1" applyAlignment="1">
      <alignment horizontal="center" vertical="center"/>
    </xf>
    <xf numFmtId="164" fontId="0" fillId="3" borderId="1" xfId="0" applyNumberFormat="1" applyFill="1" applyBorder="1" applyAlignment="1">
      <alignment horizontal="left" vertical="center" indent="1"/>
    </xf>
    <xf numFmtId="0" fontId="0" fillId="3" borderId="1" xfId="0" applyFill="1" applyBorder="1" applyAlignment="1">
      <alignment horizontal="left" vertical="center" indent="1"/>
    </xf>
    <xf numFmtId="164" fontId="0" fillId="3" borderId="5" xfId="1" applyFont="1" applyFill="1" applyBorder="1" applyAlignment="1">
      <alignment horizontal="center" vertical="center"/>
    </xf>
    <xf numFmtId="164" fontId="0" fillId="3" borderId="3" xfId="1" applyFont="1" applyFill="1" applyBorder="1" applyAlignment="1">
      <alignment horizontal="center" vertical="center"/>
    </xf>
    <xf numFmtId="164" fontId="0" fillId="3" borderId="6" xfId="1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wrapText="1"/>
    </xf>
    <xf numFmtId="0" fontId="0" fillId="3" borderId="6" xfId="0" applyFill="1" applyBorder="1" applyAlignment="1">
      <alignment horizontal="center" vertical="center" wrapText="1"/>
    </xf>
    <xf numFmtId="164" fontId="0" fillId="0" borderId="5" xfId="1" applyFont="1" applyBorder="1" applyAlignment="1">
      <alignment horizontal="center" vertical="center" wrapText="1"/>
    </xf>
    <xf numFmtId="164" fontId="0" fillId="0" borderId="3" xfId="1" applyFont="1" applyBorder="1" applyAlignment="1">
      <alignment horizontal="center" vertical="center" wrapText="1"/>
    </xf>
    <xf numFmtId="164" fontId="0" fillId="0" borderId="6" xfId="1" applyFont="1" applyBorder="1" applyAlignment="1">
      <alignment horizontal="center" vertical="center" wrapText="1"/>
    </xf>
    <xf numFmtId="0" fontId="0" fillId="3" borderId="5" xfId="0" applyFill="1" applyBorder="1" applyAlignment="1">
      <alignment vertical="center" wrapText="1"/>
    </xf>
    <xf numFmtId="0" fontId="0" fillId="3" borderId="3" xfId="0" applyFill="1" applyBorder="1" applyAlignment="1">
      <alignment vertical="center" wrapText="1"/>
    </xf>
    <xf numFmtId="0" fontId="0" fillId="3" borderId="6" xfId="0" applyFill="1" applyBorder="1" applyAlignment="1">
      <alignment vertical="center" wrapText="1"/>
    </xf>
    <xf numFmtId="49" fontId="13" fillId="0" borderId="8" xfId="0" applyNumberFormat="1" applyFont="1" applyBorder="1" applyAlignment="1">
      <alignment horizontal="left" vertical="center" wrapText="1"/>
    </xf>
    <xf numFmtId="49" fontId="15" fillId="0" borderId="8" xfId="0" applyNumberFormat="1" applyFont="1" applyBorder="1" applyAlignment="1">
      <alignment horizontal="left" vertical="center" wrapText="1"/>
    </xf>
    <xf numFmtId="164" fontId="0" fillId="0" borderId="5" xfId="1" applyFont="1" applyFill="1" applyBorder="1" applyAlignment="1">
      <alignment horizontal="center" vertical="center" wrapText="1"/>
    </xf>
    <xf numFmtId="164" fontId="0" fillId="0" borderId="3" xfId="1" applyFont="1" applyFill="1" applyBorder="1" applyAlignment="1">
      <alignment horizontal="center" vertical="center" wrapText="1"/>
    </xf>
    <xf numFmtId="164" fontId="0" fillId="0" borderId="6" xfId="1" applyFont="1" applyFill="1" applyBorder="1" applyAlignment="1">
      <alignment horizontal="center" vertical="center" wrapText="1"/>
    </xf>
    <xf numFmtId="164" fontId="0" fillId="3" borderId="5" xfId="1" applyFont="1" applyFill="1" applyBorder="1" applyAlignment="1">
      <alignment horizontal="center" vertical="center" wrapText="1"/>
    </xf>
    <xf numFmtId="164" fontId="0" fillId="3" borderId="3" xfId="1" applyFont="1" applyFill="1" applyBorder="1" applyAlignment="1">
      <alignment horizontal="center" vertical="center" wrapText="1"/>
    </xf>
    <xf numFmtId="164" fontId="0" fillId="3" borderId="6" xfId="1" applyFont="1" applyFill="1" applyBorder="1" applyAlignment="1">
      <alignment horizontal="center" vertical="center" wrapText="1"/>
    </xf>
    <xf numFmtId="164" fontId="0" fillId="0" borderId="1" xfId="1" applyFont="1" applyFill="1" applyBorder="1" applyAlignment="1">
      <alignment horizontal="center" vertical="center" wrapText="1"/>
    </xf>
    <xf numFmtId="164" fontId="0" fillId="3" borderId="1" xfId="1" applyFont="1" applyFill="1" applyBorder="1" applyAlignment="1">
      <alignment horizontal="center" vertical="center" wrapText="1"/>
    </xf>
    <xf numFmtId="164" fontId="0" fillId="0" borderId="5" xfId="1" applyFont="1" applyFill="1" applyBorder="1" applyAlignment="1">
      <alignment horizontal="center" vertical="center"/>
    </xf>
    <xf numFmtId="164" fontId="0" fillId="0" borderId="3" xfId="1" applyFont="1" applyFill="1" applyBorder="1" applyAlignment="1">
      <alignment horizontal="center" vertical="center"/>
    </xf>
    <xf numFmtId="164" fontId="0" fillId="0" borderId="6" xfId="1" applyFont="1" applyFill="1" applyBorder="1" applyAlignment="1">
      <alignment horizontal="center" vertical="center"/>
    </xf>
    <xf numFmtId="164" fontId="0" fillId="0" borderId="5" xfId="1" applyFont="1" applyFill="1" applyBorder="1" applyAlignment="1">
      <alignment horizontal="left" vertical="center"/>
    </xf>
    <xf numFmtId="164" fontId="0" fillId="0" borderId="3" xfId="1" applyFont="1" applyFill="1" applyBorder="1" applyAlignment="1">
      <alignment horizontal="left" vertical="center"/>
    </xf>
    <xf numFmtId="164" fontId="0" fillId="0" borderId="6" xfId="1" applyFont="1" applyFill="1" applyBorder="1" applyAlignment="1">
      <alignment horizontal="left" vertical="center"/>
    </xf>
    <xf numFmtId="164" fontId="0" fillId="0" borderId="1" xfId="1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5" xfId="0" applyFill="1" applyBorder="1" applyAlignment="1">
      <alignment horizontal="left" vertical="center"/>
    </xf>
    <xf numFmtId="0" fontId="0" fillId="3" borderId="3" xfId="0" applyFill="1" applyBorder="1" applyAlignment="1">
      <alignment horizontal="left" vertical="center"/>
    </xf>
    <xf numFmtId="0" fontId="0" fillId="3" borderId="6" xfId="0" applyFill="1" applyBorder="1" applyAlignment="1">
      <alignment horizontal="left" vertical="center"/>
    </xf>
    <xf numFmtId="0" fontId="0" fillId="4" borderId="1" xfId="0" applyFill="1" applyBorder="1" applyAlignment="1">
      <alignment horizontal="center" wrapText="1"/>
    </xf>
    <xf numFmtId="0" fontId="5" fillId="4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/>
    </xf>
    <xf numFmtId="164" fontId="0" fillId="4" borderId="1" xfId="1" applyFont="1" applyFill="1" applyBorder="1" applyAlignment="1">
      <alignment horizontal="center" vertical="center" wrapText="1"/>
    </xf>
    <xf numFmtId="164" fontId="5" fillId="0" borderId="1" xfId="1" applyFont="1" applyFill="1" applyBorder="1" applyAlignment="1">
      <alignment horizontal="left" vertical="center" wrapText="1"/>
    </xf>
    <xf numFmtId="164" fontId="0" fillId="0" borderId="1" xfId="1" applyFont="1" applyFill="1" applyBorder="1" applyAlignment="1">
      <alignment horizontal="left" vertical="center"/>
    </xf>
    <xf numFmtId="0" fontId="0" fillId="4" borderId="5" xfId="0" applyFill="1" applyBorder="1" applyAlignment="1">
      <alignment horizontal="center" vertical="center" wrapText="1"/>
    </xf>
    <xf numFmtId="0" fontId="0" fillId="4" borderId="3" xfId="0" applyFill="1" applyBorder="1" applyAlignment="1">
      <alignment horizontal="center" vertical="center" wrapText="1"/>
    </xf>
    <xf numFmtId="0" fontId="0" fillId="4" borderId="6" xfId="0" applyFill="1" applyBorder="1" applyAlignment="1">
      <alignment horizontal="center" vertical="center" wrapText="1"/>
    </xf>
    <xf numFmtId="164" fontId="0" fillId="4" borderId="5" xfId="1" applyFont="1" applyFill="1" applyBorder="1" applyAlignment="1">
      <alignment horizontal="center" vertical="center" wrapText="1"/>
    </xf>
    <xf numFmtId="164" fontId="0" fillId="4" borderId="3" xfId="1" applyFont="1" applyFill="1" applyBorder="1" applyAlignment="1">
      <alignment horizontal="center" vertical="center" wrapText="1"/>
    </xf>
    <xf numFmtId="164" fontId="0" fillId="4" borderId="6" xfId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164" fontId="4" fillId="0" borderId="5" xfId="1" applyFont="1" applyFill="1" applyBorder="1" applyAlignment="1">
      <alignment horizontal="center" vertical="center" wrapText="1"/>
    </xf>
    <xf numFmtId="164" fontId="4" fillId="0" borderId="6" xfId="1" applyFont="1" applyFill="1" applyBorder="1" applyAlignment="1">
      <alignment horizontal="center" vertical="center" wrapText="1"/>
    </xf>
    <xf numFmtId="164" fontId="4" fillId="0" borderId="3" xfId="1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165" fontId="20" fillId="8" borderId="1" xfId="3" applyNumberFormat="1" applyFont="1" applyFill="1" applyBorder="1" applyAlignment="1">
      <alignment horizontal="center" vertical="center" wrapText="1"/>
    </xf>
    <xf numFmtId="49" fontId="20" fillId="8" borderId="1" xfId="0" applyNumberFormat="1" applyFont="1" applyFill="1" applyBorder="1" applyAlignment="1">
      <alignment horizontal="center" vertical="center" wrapText="1"/>
    </xf>
    <xf numFmtId="0" fontId="21" fillId="8" borderId="0" xfId="0" applyFont="1" applyFill="1" applyAlignment="1">
      <alignment horizontal="center"/>
    </xf>
  </cellXfs>
  <cellStyles count="5">
    <cellStyle name="Hipervínculo 2" xfId="2"/>
    <cellStyle name="Millares" xfId="3" builtinId="3"/>
    <cellStyle name="Moneda" xfId="4" builtinId="4"/>
    <cellStyle name="Moneda [0]" xfId="1" builtinId="7"/>
    <cellStyle name="Normal" xfId="0" builtinId="0"/>
  </cellStyles>
  <dxfs count="0"/>
  <tableStyles count="0" defaultTableStyle="TableStyleMedium2" defaultPivotStyle="PivotStyleLight16"/>
  <colors>
    <mruColors>
      <color rgb="FFF1FFE3"/>
      <color rgb="FFFDFFF3"/>
      <color rgb="FFFFFFF1"/>
      <color rgb="FFFCFFF6"/>
      <color rgb="FFFFFFEE"/>
      <color rgb="FFEFFFFD"/>
      <color rgb="FFE3ECFF"/>
      <color rgb="FF00B9FF"/>
      <color rgb="FF73FEFF"/>
      <color rgb="FFE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65852</xdr:colOff>
      <xdr:row>0</xdr:row>
      <xdr:rowOff>282222</xdr:rowOff>
    </xdr:from>
    <xdr:to>
      <xdr:col>0</xdr:col>
      <xdr:colOff>1910810</xdr:colOff>
      <xdr:row>2</xdr:row>
      <xdr:rowOff>188148</xdr:rowOff>
    </xdr:to>
    <xdr:pic>
      <xdr:nvPicPr>
        <xdr:cNvPr id="2" name="Gráfico 1826462533">
          <a:extLst>
            <a:ext uri="{FF2B5EF4-FFF2-40B4-BE49-F238E27FC236}">
              <a16:creationId xmlns:a16="http://schemas.microsoft.com/office/drawing/2014/main" xmlns="" id="{1494BDF6-7E8A-8345-0552-CF7CBB0375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2"/>
            </a:ext>
          </a:extLst>
        </a:blip>
        <a:stretch>
          <a:fillRect/>
        </a:stretch>
      </xdr:blipFill>
      <xdr:spPr>
        <a:xfrm>
          <a:off x="65852" y="282222"/>
          <a:ext cx="1844958" cy="630296"/>
        </a:xfrm>
        <a:prstGeom prst="rect">
          <a:avLst/>
        </a:prstGeom>
      </xdr:spPr>
    </xdr:pic>
    <xdr:clientData/>
  </xdr:twoCellAnchor>
  <xdr:twoCellAnchor editAs="oneCell">
    <xdr:from>
      <xdr:col>9</xdr:col>
      <xdr:colOff>143983</xdr:colOff>
      <xdr:row>0</xdr:row>
      <xdr:rowOff>130488</xdr:rowOff>
    </xdr:from>
    <xdr:to>
      <xdr:col>10</xdr:col>
      <xdr:colOff>145515</xdr:colOff>
      <xdr:row>2</xdr:row>
      <xdr:rowOff>291116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xmlns="" id="{7B931349-033E-7F34-B6CA-E8A8A0E89AF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262"/>
        <a:stretch/>
      </xdr:blipFill>
      <xdr:spPr bwMode="auto">
        <a:xfrm>
          <a:off x="11164186" y="130488"/>
          <a:ext cx="2105893" cy="880541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65852</xdr:colOff>
      <xdr:row>0</xdr:row>
      <xdr:rowOff>282222</xdr:rowOff>
    </xdr:from>
    <xdr:to>
      <xdr:col>0</xdr:col>
      <xdr:colOff>1910810</xdr:colOff>
      <xdr:row>2</xdr:row>
      <xdr:rowOff>188148</xdr:rowOff>
    </xdr:to>
    <xdr:pic>
      <xdr:nvPicPr>
        <xdr:cNvPr id="3" name="Gráfico 1826462533">
          <a:extLst>
            <a:ext uri="{FF2B5EF4-FFF2-40B4-BE49-F238E27FC236}">
              <a16:creationId xmlns:a16="http://schemas.microsoft.com/office/drawing/2014/main" xmlns="" id="{2BEA3AA1-6024-9D4D-B12E-B31EF9E90A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2"/>
            </a:ext>
          </a:extLst>
        </a:blip>
        <a:stretch>
          <a:fillRect/>
        </a:stretch>
      </xdr:blipFill>
      <xdr:spPr>
        <a:xfrm>
          <a:off x="65852" y="282222"/>
          <a:ext cx="1844958" cy="629826"/>
        </a:xfrm>
        <a:prstGeom prst="rect">
          <a:avLst/>
        </a:prstGeom>
      </xdr:spPr>
    </xdr:pic>
    <xdr:clientData/>
  </xdr:twoCellAnchor>
  <xdr:twoCellAnchor editAs="oneCell">
    <xdr:from>
      <xdr:col>4</xdr:col>
      <xdr:colOff>1009129</xdr:colOff>
      <xdr:row>0</xdr:row>
      <xdr:rowOff>175685</xdr:rowOff>
    </xdr:from>
    <xdr:to>
      <xdr:col>5</xdr:col>
      <xdr:colOff>360360</xdr:colOff>
      <xdr:row>2</xdr:row>
      <xdr:rowOff>250152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xmlns="" id="{62D12F6B-ECB5-534D-B38B-947729A725D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262"/>
        <a:stretch/>
      </xdr:blipFill>
      <xdr:spPr bwMode="auto">
        <a:xfrm>
          <a:off x="11313447" y="175685"/>
          <a:ext cx="1898061" cy="796058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65852</xdr:colOff>
      <xdr:row>0</xdr:row>
      <xdr:rowOff>282222</xdr:rowOff>
    </xdr:from>
    <xdr:to>
      <xdr:col>0</xdr:col>
      <xdr:colOff>1910810</xdr:colOff>
      <xdr:row>2</xdr:row>
      <xdr:rowOff>188148</xdr:rowOff>
    </xdr:to>
    <xdr:pic>
      <xdr:nvPicPr>
        <xdr:cNvPr id="3" name="Gráfico 1826462533">
          <a:extLst>
            <a:ext uri="{FF2B5EF4-FFF2-40B4-BE49-F238E27FC236}">
              <a16:creationId xmlns:a16="http://schemas.microsoft.com/office/drawing/2014/main" xmlns="" id="{85F7D58F-25C0-3949-8E1D-87EC2AD7F6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2"/>
            </a:ext>
          </a:extLst>
        </a:blip>
        <a:stretch>
          <a:fillRect/>
        </a:stretch>
      </xdr:blipFill>
      <xdr:spPr>
        <a:xfrm>
          <a:off x="65852" y="282222"/>
          <a:ext cx="1844958" cy="629826"/>
        </a:xfrm>
        <a:prstGeom prst="rect">
          <a:avLst/>
        </a:prstGeom>
      </xdr:spPr>
    </xdr:pic>
    <xdr:clientData/>
  </xdr:twoCellAnchor>
  <xdr:twoCellAnchor editAs="oneCell">
    <xdr:from>
      <xdr:col>4</xdr:col>
      <xdr:colOff>1009129</xdr:colOff>
      <xdr:row>0</xdr:row>
      <xdr:rowOff>175685</xdr:rowOff>
    </xdr:from>
    <xdr:to>
      <xdr:col>9</xdr:col>
      <xdr:colOff>1894735</xdr:colOff>
      <xdr:row>2</xdr:row>
      <xdr:rowOff>250152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xmlns="" id="{09C86FE7-3DA8-154D-969C-EE34FA5A167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262"/>
        <a:stretch/>
      </xdr:blipFill>
      <xdr:spPr bwMode="auto">
        <a:xfrm>
          <a:off x="11562829" y="175685"/>
          <a:ext cx="1893828" cy="798367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65852</xdr:colOff>
      <xdr:row>0</xdr:row>
      <xdr:rowOff>282222</xdr:rowOff>
    </xdr:from>
    <xdr:to>
      <xdr:col>0</xdr:col>
      <xdr:colOff>1910810</xdr:colOff>
      <xdr:row>2</xdr:row>
      <xdr:rowOff>175448</xdr:rowOff>
    </xdr:to>
    <xdr:pic>
      <xdr:nvPicPr>
        <xdr:cNvPr id="3" name="Gráfico 1826462533">
          <a:extLst>
            <a:ext uri="{FF2B5EF4-FFF2-40B4-BE49-F238E27FC236}">
              <a16:creationId xmlns:a16="http://schemas.microsoft.com/office/drawing/2014/main" xmlns="" id="{098F4881-7529-134E-B1DE-F9EC8F5148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2"/>
            </a:ext>
          </a:extLst>
        </a:blip>
        <a:stretch>
          <a:fillRect/>
        </a:stretch>
      </xdr:blipFill>
      <xdr:spPr>
        <a:xfrm>
          <a:off x="65852" y="282222"/>
          <a:ext cx="1844958" cy="629826"/>
        </a:xfrm>
        <a:prstGeom prst="rect">
          <a:avLst/>
        </a:prstGeom>
      </xdr:spPr>
    </xdr:pic>
    <xdr:clientData/>
  </xdr:twoCellAnchor>
  <xdr:twoCellAnchor editAs="oneCell">
    <xdr:from>
      <xdr:col>4</xdr:col>
      <xdr:colOff>1009129</xdr:colOff>
      <xdr:row>0</xdr:row>
      <xdr:rowOff>175685</xdr:rowOff>
    </xdr:from>
    <xdr:to>
      <xdr:col>6</xdr:col>
      <xdr:colOff>341974</xdr:colOff>
      <xdr:row>2</xdr:row>
      <xdr:rowOff>237452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xmlns="" id="{6F9758F9-C19E-664D-8377-364C7252C53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262"/>
        <a:stretch/>
      </xdr:blipFill>
      <xdr:spPr bwMode="auto">
        <a:xfrm>
          <a:off x="10978629" y="175685"/>
          <a:ext cx="1893828" cy="798367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65852</xdr:colOff>
      <xdr:row>0</xdr:row>
      <xdr:rowOff>282222</xdr:rowOff>
    </xdr:from>
    <xdr:to>
      <xdr:col>0</xdr:col>
      <xdr:colOff>1910810</xdr:colOff>
      <xdr:row>2</xdr:row>
      <xdr:rowOff>162748</xdr:rowOff>
    </xdr:to>
    <xdr:pic>
      <xdr:nvPicPr>
        <xdr:cNvPr id="3" name="Gráfico 1826462533">
          <a:extLst>
            <a:ext uri="{FF2B5EF4-FFF2-40B4-BE49-F238E27FC236}">
              <a16:creationId xmlns:a16="http://schemas.microsoft.com/office/drawing/2014/main" xmlns="" id="{7E1589DD-741B-E140-AC40-DCEE2DB5AA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2"/>
            </a:ext>
          </a:extLst>
        </a:blip>
        <a:stretch>
          <a:fillRect/>
        </a:stretch>
      </xdr:blipFill>
      <xdr:spPr>
        <a:xfrm>
          <a:off x="65852" y="282222"/>
          <a:ext cx="1844958" cy="617126"/>
        </a:xfrm>
        <a:prstGeom prst="rect">
          <a:avLst/>
        </a:prstGeom>
      </xdr:spPr>
    </xdr:pic>
    <xdr:clientData/>
  </xdr:twoCellAnchor>
  <xdr:twoCellAnchor editAs="oneCell">
    <xdr:from>
      <xdr:col>8</xdr:col>
      <xdr:colOff>222250</xdr:colOff>
      <xdr:row>0</xdr:row>
      <xdr:rowOff>207435</xdr:rowOff>
    </xdr:from>
    <xdr:to>
      <xdr:col>9</xdr:col>
      <xdr:colOff>1288717</xdr:colOff>
      <xdr:row>2</xdr:row>
      <xdr:rowOff>256502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xmlns="" id="{4B5DD0F2-0C03-D64F-A585-12FD25CD7FC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262"/>
        <a:stretch/>
      </xdr:blipFill>
      <xdr:spPr bwMode="auto">
        <a:xfrm>
          <a:off x="8741833" y="207435"/>
          <a:ext cx="1902551" cy="75815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219075</xdr:colOff>
      <xdr:row>0</xdr:row>
      <xdr:rowOff>171450</xdr:rowOff>
    </xdr:from>
    <xdr:to>
      <xdr:col>1</xdr:col>
      <xdr:colOff>504235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xmlns="" id="{E9DB667C-DB85-C819-E9CD-1043E5F594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075" y="171450"/>
          <a:ext cx="2075860" cy="666750"/>
        </a:xfrm>
        <a:prstGeom prst="rect">
          <a:avLst/>
        </a:prstGeom>
      </xdr:spPr>
    </xdr:pic>
    <xdr:clientData/>
  </xdr:twoCellAnchor>
  <xdr:twoCellAnchor editAs="oneCell">
    <xdr:from>
      <xdr:col>5</xdr:col>
      <xdr:colOff>447675</xdr:colOff>
      <xdr:row>0</xdr:row>
      <xdr:rowOff>114300</xdr:rowOff>
    </xdr:from>
    <xdr:to>
      <xdr:col>6</xdr:col>
      <xdr:colOff>800100</xdr:colOff>
      <xdr:row>3</xdr:row>
      <xdr:rowOff>184028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xmlns="" id="{4D62ABCD-3497-243E-AA9C-B4CC44CB71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211175" y="114300"/>
          <a:ext cx="1781175" cy="7079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Q28"/>
  <sheetViews>
    <sheetView showGridLines="0" tabSelected="1" zoomScale="86" zoomScaleNormal="86" workbookViewId="0">
      <selection activeCell="J12" sqref="J12:J27"/>
    </sheetView>
  </sheetViews>
  <sheetFormatPr baseColWidth="10" defaultColWidth="10.875" defaultRowHeight="15.75"/>
  <cols>
    <col min="1" max="1" width="31" style="9" customWidth="1"/>
    <col min="2" max="2" width="29.625" style="9" customWidth="1"/>
    <col min="3" max="3" width="33.5" style="8" customWidth="1"/>
    <col min="4" max="4" width="50.625" style="8" customWidth="1"/>
    <col min="5" max="5" width="24.375" style="8" hidden="1" customWidth="1"/>
    <col min="6" max="6" width="13.375" style="32" hidden="1" customWidth="1"/>
    <col min="7" max="7" width="11.5" style="32" hidden="1" customWidth="1"/>
    <col min="8" max="9" width="0" style="32" hidden="1" customWidth="1"/>
    <col min="10" max="10" width="27.625" style="8" customWidth="1"/>
    <col min="11" max="11" width="26" style="8" customWidth="1"/>
    <col min="12" max="12" width="27.625" style="8" customWidth="1"/>
    <col min="13" max="13" width="26" style="8" customWidth="1"/>
    <col min="14" max="14" width="27.625" style="8" customWidth="1"/>
    <col min="15" max="15" width="26" style="8" customWidth="1"/>
    <col min="16" max="16" width="27.625" style="8" customWidth="1"/>
    <col min="17" max="17" width="26" style="8" customWidth="1"/>
    <col min="18" max="16384" width="10.875" style="8"/>
  </cols>
  <sheetData>
    <row r="1" spans="1:17" s="12" customFormat="1" ht="35.1" customHeight="1">
      <c r="A1" s="77"/>
      <c r="B1" s="80" t="s">
        <v>92</v>
      </c>
      <c r="C1" s="81"/>
      <c r="D1" s="10" t="s">
        <v>24</v>
      </c>
      <c r="E1" s="86"/>
      <c r="F1" s="86"/>
      <c r="G1" s="86"/>
      <c r="H1" s="86"/>
      <c r="I1" s="23"/>
    </row>
    <row r="2" spans="1:17" s="12" customFormat="1" ht="21.95" customHeight="1">
      <c r="A2" s="77"/>
      <c r="B2" s="82"/>
      <c r="C2" s="83"/>
      <c r="D2" s="10" t="s">
        <v>25</v>
      </c>
      <c r="E2" s="86"/>
      <c r="F2" s="86"/>
      <c r="G2" s="86"/>
      <c r="H2" s="86"/>
      <c r="I2" s="23"/>
    </row>
    <row r="3" spans="1:17" s="12" customFormat="1" ht="42.95" customHeight="1">
      <c r="A3" s="77"/>
      <c r="B3" s="84"/>
      <c r="C3" s="85"/>
      <c r="D3" s="10" t="s">
        <v>93</v>
      </c>
      <c r="E3" s="86"/>
      <c r="F3" s="86"/>
      <c r="G3" s="86"/>
      <c r="H3" s="86"/>
      <c r="I3" s="23"/>
    </row>
    <row r="4" spans="1:17" s="12" customFormat="1" ht="24" customHeight="1">
      <c r="A4" s="13"/>
      <c r="D4" s="11"/>
      <c r="E4" s="11"/>
      <c r="F4" s="23"/>
      <c r="G4" s="23"/>
      <c r="H4" s="23"/>
      <c r="I4" s="23"/>
    </row>
    <row r="5" spans="1:17" s="12" customFormat="1" ht="18.95" customHeight="1">
      <c r="A5" s="13"/>
      <c r="D5" s="14"/>
      <c r="E5" s="14"/>
      <c r="F5" s="23"/>
      <c r="G5" s="23"/>
      <c r="H5" s="23"/>
      <c r="I5" s="23"/>
    </row>
    <row r="6" spans="1:17" s="15" customFormat="1" ht="27" customHeight="1">
      <c r="A6" s="26" t="s">
        <v>27</v>
      </c>
      <c r="B6" s="78" t="s">
        <v>94</v>
      </c>
      <c r="C6" s="79"/>
      <c r="D6" s="79"/>
      <c r="E6" s="79"/>
      <c r="F6" s="79"/>
      <c r="G6" s="79"/>
      <c r="H6" s="79"/>
      <c r="I6" s="30"/>
    </row>
    <row r="7" spans="1:17" s="15" customFormat="1" ht="33" customHeight="1">
      <c r="A7" s="26" t="s">
        <v>26</v>
      </c>
      <c r="B7" s="78" t="s">
        <v>108</v>
      </c>
      <c r="C7" s="79"/>
      <c r="D7" s="79"/>
      <c r="E7" s="79"/>
      <c r="F7" s="79"/>
      <c r="G7" s="79"/>
      <c r="H7" s="79"/>
      <c r="I7" s="30"/>
    </row>
    <row r="9" spans="1:17">
      <c r="A9" s="88" t="s">
        <v>15</v>
      </c>
      <c r="B9" s="88" t="s">
        <v>16</v>
      </c>
      <c r="C9" s="87" t="s">
        <v>17</v>
      </c>
      <c r="D9" s="87"/>
      <c r="E9" s="88" t="s">
        <v>18</v>
      </c>
      <c r="F9" s="87" t="s">
        <v>28</v>
      </c>
      <c r="G9" s="87"/>
      <c r="H9" s="87"/>
      <c r="I9" s="87"/>
      <c r="J9" s="87"/>
      <c r="K9" s="87"/>
      <c r="L9" s="87"/>
      <c r="M9" s="87"/>
      <c r="N9" s="87"/>
      <c r="O9" s="87"/>
      <c r="P9" s="87"/>
      <c r="Q9" s="87"/>
    </row>
    <row r="10" spans="1:17" ht="17.100000000000001" customHeight="1">
      <c r="A10" s="88"/>
      <c r="B10" s="88"/>
      <c r="C10" s="87"/>
      <c r="D10" s="87"/>
      <c r="E10" s="88"/>
      <c r="F10" s="87"/>
      <c r="G10" s="87"/>
      <c r="H10" s="87"/>
      <c r="I10" s="87"/>
      <c r="J10" s="88" t="s">
        <v>20</v>
      </c>
      <c r="K10" s="88" t="s">
        <v>29</v>
      </c>
      <c r="L10" s="88" t="s">
        <v>20</v>
      </c>
      <c r="M10" s="88" t="s">
        <v>29</v>
      </c>
      <c r="N10" s="88" t="s">
        <v>20</v>
      </c>
      <c r="O10" s="88" t="s">
        <v>29</v>
      </c>
      <c r="P10" s="88" t="s">
        <v>20</v>
      </c>
      <c r="Q10" s="88" t="s">
        <v>29</v>
      </c>
    </row>
    <row r="11" spans="1:17" ht="26.1" customHeight="1">
      <c r="A11" s="88"/>
      <c r="B11" s="88"/>
      <c r="C11" s="87"/>
      <c r="D11" s="87"/>
      <c r="E11" s="88"/>
      <c r="F11" s="25">
        <v>2025</v>
      </c>
      <c r="G11" s="25">
        <v>2026</v>
      </c>
      <c r="H11" s="25">
        <v>2027</v>
      </c>
      <c r="I11" s="25">
        <v>2028</v>
      </c>
      <c r="J11" s="88"/>
      <c r="K11" s="88"/>
      <c r="L11" s="88"/>
      <c r="M11" s="88"/>
      <c r="N11" s="88"/>
      <c r="O11" s="88"/>
      <c r="P11" s="88"/>
      <c r="Q11" s="88"/>
    </row>
    <row r="12" spans="1:17" ht="26.1" customHeight="1">
      <c r="A12" s="90" t="s">
        <v>95</v>
      </c>
      <c r="B12" s="90" t="s">
        <v>96</v>
      </c>
      <c r="C12" s="28" t="s">
        <v>97</v>
      </c>
      <c r="D12" s="2" t="s">
        <v>8</v>
      </c>
      <c r="E12" s="33" t="s">
        <v>179</v>
      </c>
      <c r="F12" s="31" t="s">
        <v>106</v>
      </c>
      <c r="G12" s="31"/>
      <c r="H12" s="31" t="s">
        <v>106</v>
      </c>
      <c r="I12" s="31"/>
      <c r="J12" s="89">
        <f>1051278824+159000000+1177961186</f>
        <v>2388240010</v>
      </c>
      <c r="K12" s="89"/>
      <c r="L12" s="89"/>
      <c r="M12" s="89">
        <f>L12</f>
        <v>0</v>
      </c>
      <c r="N12" s="89"/>
      <c r="O12" s="89">
        <f>N12</f>
        <v>0</v>
      </c>
      <c r="P12" s="89"/>
      <c r="Q12" s="89">
        <f>P12</f>
        <v>0</v>
      </c>
    </row>
    <row r="13" spans="1:17" ht="31.5">
      <c r="A13" s="90"/>
      <c r="B13" s="90"/>
      <c r="C13" s="28" t="s">
        <v>98</v>
      </c>
      <c r="D13" s="3" t="s">
        <v>7</v>
      </c>
      <c r="E13" s="7" t="s">
        <v>180</v>
      </c>
      <c r="F13" s="31" t="s">
        <v>106</v>
      </c>
      <c r="G13" s="31"/>
      <c r="H13" s="31" t="s">
        <v>106</v>
      </c>
      <c r="I13" s="31"/>
      <c r="J13" s="89"/>
      <c r="K13" s="89"/>
      <c r="L13" s="89"/>
      <c r="M13" s="89"/>
      <c r="N13" s="89"/>
      <c r="O13" s="89"/>
      <c r="P13" s="89"/>
      <c r="Q13" s="89"/>
    </row>
    <row r="14" spans="1:17" ht="31.5">
      <c r="A14" s="90"/>
      <c r="B14" s="90"/>
      <c r="C14" s="91" t="s">
        <v>0</v>
      </c>
      <c r="D14" s="3" t="s">
        <v>6</v>
      </c>
      <c r="E14" s="7" t="s">
        <v>180</v>
      </c>
      <c r="F14" s="31" t="s">
        <v>106</v>
      </c>
      <c r="G14" s="31" t="s">
        <v>106</v>
      </c>
      <c r="H14" s="31" t="s">
        <v>106</v>
      </c>
      <c r="I14" s="31" t="s">
        <v>106</v>
      </c>
      <c r="J14" s="89"/>
      <c r="K14" s="89"/>
      <c r="L14" s="89"/>
      <c r="M14" s="89"/>
      <c r="N14" s="89"/>
      <c r="O14" s="89"/>
      <c r="P14" s="89"/>
      <c r="Q14" s="89"/>
    </row>
    <row r="15" spans="1:17" ht="31.5">
      <c r="A15" s="90"/>
      <c r="B15" s="90"/>
      <c r="C15" s="91"/>
      <c r="D15" s="3" t="s">
        <v>5</v>
      </c>
      <c r="E15" s="7" t="s">
        <v>181</v>
      </c>
      <c r="F15" s="31" t="s">
        <v>106</v>
      </c>
      <c r="G15" s="31" t="s">
        <v>106</v>
      </c>
      <c r="H15" s="31" t="s">
        <v>106</v>
      </c>
      <c r="I15" s="31" t="s">
        <v>106</v>
      </c>
      <c r="J15" s="89"/>
      <c r="K15" s="89"/>
      <c r="L15" s="89"/>
      <c r="M15" s="89"/>
      <c r="N15" s="89"/>
      <c r="O15" s="89"/>
      <c r="P15" s="89"/>
      <c r="Q15" s="89"/>
    </row>
    <row r="16" spans="1:17" ht="33.950000000000003" customHeight="1">
      <c r="A16" s="90"/>
      <c r="B16" s="90"/>
      <c r="C16" s="91"/>
      <c r="D16" s="3" t="s">
        <v>99</v>
      </c>
      <c r="E16" s="7"/>
      <c r="F16" s="31" t="s">
        <v>106</v>
      </c>
      <c r="G16" s="31" t="s">
        <v>106</v>
      </c>
      <c r="H16" s="31" t="s">
        <v>106</v>
      </c>
      <c r="I16" s="31" t="s">
        <v>106</v>
      </c>
      <c r="J16" s="89"/>
      <c r="K16" s="89"/>
      <c r="L16" s="89"/>
      <c r="M16" s="89"/>
      <c r="N16" s="89"/>
      <c r="O16" s="89"/>
      <c r="P16" s="89"/>
      <c r="Q16" s="89"/>
    </row>
    <row r="17" spans="1:17" ht="31.5">
      <c r="A17" s="90"/>
      <c r="B17" s="90"/>
      <c r="C17" s="91" t="s">
        <v>1</v>
      </c>
      <c r="D17" s="3" t="s">
        <v>100</v>
      </c>
      <c r="E17" s="7" t="s">
        <v>187</v>
      </c>
      <c r="F17" s="31" t="s">
        <v>106</v>
      </c>
      <c r="G17" s="31" t="s">
        <v>106</v>
      </c>
      <c r="H17" s="31" t="s">
        <v>106</v>
      </c>
      <c r="I17" s="31" t="s">
        <v>106</v>
      </c>
      <c r="J17" s="89"/>
      <c r="K17" s="89"/>
      <c r="L17" s="89"/>
      <c r="M17" s="89"/>
      <c r="N17" s="89"/>
      <c r="O17" s="89"/>
      <c r="P17" s="89"/>
      <c r="Q17" s="89"/>
    </row>
    <row r="18" spans="1:17" ht="31.5">
      <c r="A18" s="90"/>
      <c r="B18" s="90"/>
      <c r="C18" s="91"/>
      <c r="D18" s="3" t="s">
        <v>101</v>
      </c>
      <c r="E18" s="7" t="s">
        <v>182</v>
      </c>
      <c r="F18" s="31" t="s">
        <v>106</v>
      </c>
      <c r="G18" s="31" t="s">
        <v>106</v>
      </c>
      <c r="H18" s="31" t="s">
        <v>106</v>
      </c>
      <c r="I18" s="31" t="s">
        <v>106</v>
      </c>
      <c r="J18" s="89"/>
      <c r="K18" s="89"/>
      <c r="L18" s="89"/>
      <c r="M18" s="89"/>
      <c r="N18" s="89"/>
      <c r="O18" s="89"/>
      <c r="P18" s="89"/>
      <c r="Q18" s="89"/>
    </row>
    <row r="19" spans="1:17">
      <c r="A19" s="90"/>
      <c r="B19" s="90"/>
      <c r="C19" s="91" t="s">
        <v>2</v>
      </c>
      <c r="D19" s="3" t="s">
        <v>9</v>
      </c>
      <c r="E19" s="7" t="s">
        <v>183</v>
      </c>
      <c r="F19" s="31" t="s">
        <v>106</v>
      </c>
      <c r="G19" s="31" t="s">
        <v>106</v>
      </c>
      <c r="H19" s="31" t="s">
        <v>106</v>
      </c>
      <c r="I19" s="31" t="s">
        <v>106</v>
      </c>
      <c r="J19" s="89"/>
      <c r="K19" s="89"/>
      <c r="L19" s="89"/>
      <c r="M19" s="89"/>
      <c r="N19" s="89"/>
      <c r="O19" s="89"/>
      <c r="P19" s="89"/>
      <c r="Q19" s="89"/>
    </row>
    <row r="20" spans="1:17" ht="31.5">
      <c r="A20" s="90"/>
      <c r="B20" s="90"/>
      <c r="C20" s="91"/>
      <c r="D20" s="4" t="s">
        <v>102</v>
      </c>
      <c r="E20" s="7" t="s">
        <v>183</v>
      </c>
      <c r="F20" s="31" t="s">
        <v>106</v>
      </c>
      <c r="G20" s="31" t="s">
        <v>106</v>
      </c>
      <c r="H20" s="31" t="s">
        <v>106</v>
      </c>
      <c r="I20" s="31" t="s">
        <v>106</v>
      </c>
      <c r="J20" s="89"/>
      <c r="K20" s="89"/>
      <c r="L20" s="89"/>
      <c r="M20" s="89"/>
      <c r="N20" s="89"/>
      <c r="O20" s="89"/>
      <c r="P20" s="89"/>
      <c r="Q20" s="89"/>
    </row>
    <row r="21" spans="1:17">
      <c r="A21" s="90"/>
      <c r="B21" s="90"/>
      <c r="C21" s="91"/>
      <c r="D21" s="27" t="s">
        <v>103</v>
      </c>
      <c r="E21" s="7" t="s">
        <v>183</v>
      </c>
      <c r="F21" s="31" t="s">
        <v>106</v>
      </c>
      <c r="G21" s="31" t="s">
        <v>106</v>
      </c>
      <c r="H21" s="31" t="s">
        <v>106</v>
      </c>
      <c r="I21" s="31" t="s">
        <v>106</v>
      </c>
      <c r="J21" s="89"/>
      <c r="K21" s="89"/>
      <c r="L21" s="89"/>
      <c r="M21" s="89"/>
      <c r="N21" s="89"/>
      <c r="O21" s="89"/>
      <c r="P21" s="89"/>
      <c r="Q21" s="89"/>
    </row>
    <row r="22" spans="1:17">
      <c r="A22" s="90"/>
      <c r="B22" s="90"/>
      <c r="C22" s="91" t="s">
        <v>3</v>
      </c>
      <c r="D22" s="3" t="s">
        <v>10</v>
      </c>
      <c r="E22" s="7" t="s">
        <v>184</v>
      </c>
      <c r="F22" s="31" t="s">
        <v>106</v>
      </c>
      <c r="G22" s="31" t="s">
        <v>106</v>
      </c>
      <c r="H22" s="31" t="s">
        <v>106</v>
      </c>
      <c r="I22" s="31" t="s">
        <v>106</v>
      </c>
      <c r="J22" s="89"/>
      <c r="K22" s="89"/>
      <c r="L22" s="89"/>
      <c r="M22" s="89"/>
      <c r="N22" s="89"/>
      <c r="O22" s="89"/>
      <c r="P22" s="89"/>
      <c r="Q22" s="89"/>
    </row>
    <row r="23" spans="1:17">
      <c r="A23" s="90"/>
      <c r="B23" s="90"/>
      <c r="C23" s="91"/>
      <c r="D23" s="3" t="s">
        <v>11</v>
      </c>
      <c r="E23" s="7" t="s">
        <v>184</v>
      </c>
      <c r="F23" s="31" t="s">
        <v>106</v>
      </c>
      <c r="G23" s="31" t="s">
        <v>106</v>
      </c>
      <c r="H23" s="31" t="s">
        <v>106</v>
      </c>
      <c r="I23" s="31" t="s">
        <v>106</v>
      </c>
      <c r="J23" s="89"/>
      <c r="K23" s="89"/>
      <c r="L23" s="89"/>
      <c r="M23" s="89"/>
      <c r="N23" s="89"/>
      <c r="O23" s="89"/>
      <c r="P23" s="89"/>
      <c r="Q23" s="89"/>
    </row>
    <row r="24" spans="1:17" ht="31.5">
      <c r="A24" s="90"/>
      <c r="B24" s="90"/>
      <c r="C24" s="91"/>
      <c r="D24" s="3" t="s">
        <v>12</v>
      </c>
      <c r="E24" s="7" t="s">
        <v>184</v>
      </c>
      <c r="F24" s="31" t="s">
        <v>106</v>
      </c>
      <c r="G24" s="31" t="s">
        <v>106</v>
      </c>
      <c r="H24" s="31" t="s">
        <v>106</v>
      </c>
      <c r="I24" s="31" t="s">
        <v>106</v>
      </c>
      <c r="J24" s="89"/>
      <c r="K24" s="89"/>
      <c r="L24" s="89"/>
      <c r="M24" s="89"/>
      <c r="N24" s="89"/>
      <c r="O24" s="89"/>
      <c r="P24" s="89"/>
      <c r="Q24" s="89"/>
    </row>
    <row r="25" spans="1:17" ht="31.5">
      <c r="A25" s="90"/>
      <c r="B25" s="90"/>
      <c r="C25" s="91" t="s">
        <v>4</v>
      </c>
      <c r="D25" s="3" t="s">
        <v>104</v>
      </c>
      <c r="E25" s="33" t="s">
        <v>185</v>
      </c>
      <c r="F25" s="31" t="s">
        <v>106</v>
      </c>
      <c r="G25" s="31" t="s">
        <v>106</v>
      </c>
      <c r="H25" s="31" t="s">
        <v>106</v>
      </c>
      <c r="I25" s="31" t="s">
        <v>106</v>
      </c>
      <c r="J25" s="89"/>
      <c r="K25" s="89"/>
      <c r="L25" s="89"/>
      <c r="M25" s="89"/>
      <c r="N25" s="89"/>
      <c r="O25" s="89"/>
      <c r="P25" s="89"/>
      <c r="Q25" s="89"/>
    </row>
    <row r="26" spans="1:17" ht="31.5">
      <c r="A26" s="90"/>
      <c r="B26" s="90"/>
      <c r="C26" s="91"/>
      <c r="D26" s="3" t="s">
        <v>105</v>
      </c>
      <c r="E26" s="33" t="s">
        <v>185</v>
      </c>
      <c r="F26" s="31" t="s">
        <v>106</v>
      </c>
      <c r="G26" s="31" t="s">
        <v>106</v>
      </c>
      <c r="H26" s="31" t="s">
        <v>106</v>
      </c>
      <c r="I26" s="31" t="s">
        <v>106</v>
      </c>
      <c r="J26" s="89"/>
      <c r="K26" s="89"/>
      <c r="L26" s="89"/>
      <c r="M26" s="89"/>
      <c r="N26" s="89"/>
      <c r="O26" s="89"/>
      <c r="P26" s="89"/>
      <c r="Q26" s="89"/>
    </row>
    <row r="27" spans="1:17">
      <c r="A27" s="90"/>
      <c r="B27" s="90"/>
      <c r="C27" s="29" t="s">
        <v>13</v>
      </c>
      <c r="D27" s="5" t="s">
        <v>14</v>
      </c>
      <c r="E27" s="7" t="s">
        <v>186</v>
      </c>
      <c r="F27" s="31" t="s">
        <v>106</v>
      </c>
      <c r="G27" s="31" t="s">
        <v>106</v>
      </c>
      <c r="H27" s="31" t="s">
        <v>106</v>
      </c>
      <c r="I27" s="31" t="s">
        <v>106</v>
      </c>
      <c r="J27" s="89"/>
      <c r="K27" s="89"/>
      <c r="L27" s="89"/>
      <c r="M27" s="89"/>
      <c r="N27" s="89"/>
      <c r="O27" s="89"/>
      <c r="P27" s="89"/>
      <c r="Q27" s="89"/>
    </row>
    <row r="28" spans="1:17">
      <c r="J28" s="57">
        <f>SUM(J12)</f>
        <v>2388240010</v>
      </c>
    </row>
  </sheetData>
  <mergeCells count="37">
    <mergeCell ref="B12:B27"/>
    <mergeCell ref="A12:A27"/>
    <mergeCell ref="C14:C16"/>
    <mergeCell ref="C17:C18"/>
    <mergeCell ref="C25:C26"/>
    <mergeCell ref="C19:C21"/>
    <mergeCell ref="C22:C24"/>
    <mergeCell ref="F9:I10"/>
    <mergeCell ref="E9:E11"/>
    <mergeCell ref="C9:D11"/>
    <mergeCell ref="B9:B11"/>
    <mergeCell ref="A9:A11"/>
    <mergeCell ref="J12:J27"/>
    <mergeCell ref="K12:K27"/>
    <mergeCell ref="J9:K9"/>
    <mergeCell ref="L9:M9"/>
    <mergeCell ref="L10:L11"/>
    <mergeCell ref="M10:M11"/>
    <mergeCell ref="J10:J11"/>
    <mergeCell ref="K10:K11"/>
    <mergeCell ref="L12:L27"/>
    <mergeCell ref="M12:M27"/>
    <mergeCell ref="N9:O9"/>
    <mergeCell ref="N10:N11"/>
    <mergeCell ref="O10:O11"/>
    <mergeCell ref="N12:N27"/>
    <mergeCell ref="O12:O27"/>
    <mergeCell ref="P9:Q9"/>
    <mergeCell ref="P10:P11"/>
    <mergeCell ref="Q10:Q11"/>
    <mergeCell ref="P12:P27"/>
    <mergeCell ref="Q12:Q27"/>
    <mergeCell ref="A1:A3"/>
    <mergeCell ref="B6:H6"/>
    <mergeCell ref="B1:C3"/>
    <mergeCell ref="E1:H3"/>
    <mergeCell ref="B7:H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R27"/>
  <sheetViews>
    <sheetView showGridLines="0" topLeftCell="A4" zoomScale="75" zoomScaleNormal="75" workbookViewId="0">
      <selection activeCell="C12" sqref="C12:C17"/>
    </sheetView>
  </sheetViews>
  <sheetFormatPr baseColWidth="10" defaultRowHeight="15.75"/>
  <cols>
    <col min="1" max="1" width="37.375" customWidth="1"/>
    <col min="2" max="2" width="31.125" customWidth="1"/>
    <col min="3" max="3" width="30.375" style="8" customWidth="1"/>
    <col min="4" max="4" width="45.75" style="6" bestFit="1" customWidth="1"/>
    <col min="5" max="5" width="33.5" customWidth="1"/>
    <col min="6" max="9" width="5.125" style="32" bestFit="1" customWidth="1"/>
    <col min="10" max="18" width="24.625" customWidth="1"/>
  </cols>
  <sheetData>
    <row r="1" spans="1:18" s="12" customFormat="1" ht="35.1" customHeight="1">
      <c r="A1" s="77"/>
      <c r="B1" s="80" t="s">
        <v>92</v>
      </c>
      <c r="C1" s="81"/>
      <c r="D1" s="36" t="s">
        <v>24</v>
      </c>
      <c r="E1" s="86"/>
      <c r="F1" s="86"/>
      <c r="G1" s="86"/>
      <c r="H1" s="86"/>
      <c r="I1" s="23"/>
    </row>
    <row r="2" spans="1:18" s="12" customFormat="1" ht="21.95" customHeight="1">
      <c r="A2" s="77"/>
      <c r="B2" s="82"/>
      <c r="C2" s="83"/>
      <c r="D2" s="36" t="s">
        <v>25</v>
      </c>
      <c r="E2" s="86"/>
      <c r="F2" s="86"/>
      <c r="G2" s="86"/>
      <c r="H2" s="86"/>
      <c r="I2" s="23"/>
    </row>
    <row r="3" spans="1:18" s="12" customFormat="1" ht="42.95" customHeight="1">
      <c r="A3" s="77"/>
      <c r="B3" s="84"/>
      <c r="C3" s="85"/>
      <c r="D3" s="36" t="s">
        <v>93</v>
      </c>
      <c r="E3" s="86"/>
      <c r="F3" s="86"/>
      <c r="G3" s="86"/>
      <c r="H3" s="86"/>
      <c r="I3" s="23"/>
    </row>
    <row r="4" spans="1:18" s="17" customFormat="1" ht="24" customHeight="1">
      <c r="A4" s="18"/>
      <c r="D4" s="16"/>
      <c r="E4" s="16"/>
      <c r="F4" s="40"/>
      <c r="G4" s="40"/>
      <c r="H4" s="40"/>
      <c r="I4" s="40"/>
    </row>
    <row r="5" spans="1:18" s="17" customFormat="1" ht="18.95" customHeight="1">
      <c r="A5" s="18"/>
      <c r="D5" s="19"/>
      <c r="E5" s="19"/>
      <c r="F5" s="40"/>
      <c r="G5" s="40"/>
      <c r="H5" s="40"/>
      <c r="I5" s="40"/>
    </row>
    <row r="6" spans="1:18" s="15" customFormat="1" ht="27" customHeight="1">
      <c r="A6" s="26" t="s">
        <v>30</v>
      </c>
      <c r="B6" s="111" t="s">
        <v>107</v>
      </c>
      <c r="C6" s="111"/>
      <c r="D6" s="111"/>
      <c r="E6" s="111"/>
      <c r="F6" s="111"/>
      <c r="G6" s="111"/>
      <c r="H6" s="111"/>
      <c r="I6" s="30"/>
    </row>
    <row r="7" spans="1:18" s="15" customFormat="1" ht="48" customHeight="1">
      <c r="A7" s="26" t="s">
        <v>26</v>
      </c>
      <c r="B7" s="112" t="s">
        <v>109</v>
      </c>
      <c r="C7" s="112"/>
      <c r="D7" s="112"/>
      <c r="E7" s="112"/>
      <c r="F7" s="112"/>
      <c r="G7" s="112"/>
      <c r="H7" s="112"/>
      <c r="I7" s="30"/>
    </row>
    <row r="9" spans="1:18" s="9" customFormat="1">
      <c r="A9" s="88" t="s">
        <v>15</v>
      </c>
      <c r="B9" s="88" t="s">
        <v>16</v>
      </c>
      <c r="C9" s="88" t="s">
        <v>17</v>
      </c>
      <c r="D9" s="88"/>
      <c r="E9" s="88" t="s">
        <v>18</v>
      </c>
      <c r="F9" s="88" t="s">
        <v>28</v>
      </c>
      <c r="G9" s="88"/>
      <c r="H9" s="88"/>
      <c r="I9" s="88"/>
      <c r="J9" s="88"/>
      <c r="K9" s="88"/>
      <c r="L9" s="88"/>
      <c r="M9" s="88"/>
      <c r="N9" s="88"/>
      <c r="O9" s="88"/>
      <c r="P9" s="88" t="s">
        <v>23</v>
      </c>
      <c r="Q9" s="88"/>
      <c r="R9" s="88"/>
    </row>
    <row r="10" spans="1:18" s="9" customFormat="1" ht="17.100000000000001" customHeight="1">
      <c r="A10" s="88"/>
      <c r="B10" s="88"/>
      <c r="C10" s="88"/>
      <c r="D10" s="88"/>
      <c r="E10" s="88"/>
      <c r="F10" s="88"/>
      <c r="G10" s="88"/>
      <c r="H10" s="88"/>
      <c r="I10" s="88"/>
      <c r="J10" s="88" t="s">
        <v>20</v>
      </c>
      <c r="K10" s="88" t="s">
        <v>29</v>
      </c>
      <c r="L10" s="88" t="s">
        <v>20</v>
      </c>
      <c r="M10" s="88" t="s">
        <v>29</v>
      </c>
      <c r="N10" s="88" t="s">
        <v>20</v>
      </c>
      <c r="O10" s="88" t="s">
        <v>29</v>
      </c>
      <c r="P10" s="88" t="s">
        <v>19</v>
      </c>
      <c r="Q10" s="88" t="s">
        <v>20</v>
      </c>
      <c r="R10" s="88" t="s">
        <v>29</v>
      </c>
    </row>
    <row r="11" spans="1:18" s="9" customFormat="1" ht="26.1" customHeight="1">
      <c r="A11" s="88"/>
      <c r="B11" s="88"/>
      <c r="C11" s="88"/>
      <c r="D11" s="88"/>
      <c r="E11" s="88"/>
      <c r="F11" s="24">
        <v>2025</v>
      </c>
      <c r="G11" s="24">
        <v>2026</v>
      </c>
      <c r="H11" s="24">
        <v>2027</v>
      </c>
      <c r="I11" s="24">
        <v>2028</v>
      </c>
      <c r="J11" s="88"/>
      <c r="K11" s="88"/>
      <c r="L11" s="88"/>
      <c r="M11" s="88"/>
      <c r="N11" s="88"/>
      <c r="O11" s="88"/>
      <c r="P11" s="88"/>
      <c r="Q11" s="88"/>
      <c r="R11" s="88"/>
    </row>
    <row r="12" spans="1:18" ht="35.1" customHeight="1">
      <c r="A12" s="90" t="s">
        <v>112</v>
      </c>
      <c r="B12" s="90" t="s">
        <v>113</v>
      </c>
      <c r="C12" s="108" t="s">
        <v>114</v>
      </c>
      <c r="D12" s="34" t="s">
        <v>120</v>
      </c>
      <c r="E12" s="1" t="s">
        <v>188</v>
      </c>
      <c r="F12" s="31" t="s">
        <v>106</v>
      </c>
      <c r="G12" s="31" t="s">
        <v>106</v>
      </c>
      <c r="H12" s="31" t="s">
        <v>106</v>
      </c>
      <c r="I12" s="31" t="s">
        <v>106</v>
      </c>
      <c r="J12" s="89">
        <f>100000000+1177961186</f>
        <v>1277961186</v>
      </c>
      <c r="K12" s="97"/>
      <c r="L12" s="89"/>
      <c r="M12" s="92">
        <f>L12+L18+L24</f>
        <v>0</v>
      </c>
      <c r="N12" s="89"/>
      <c r="O12" s="92">
        <f>N12+N18+N24</f>
        <v>0</v>
      </c>
      <c r="P12" s="105"/>
      <c r="Q12" s="89">
        <f>P12</f>
        <v>0</v>
      </c>
      <c r="R12" s="92">
        <f>Q12+Q18+Q24</f>
        <v>0</v>
      </c>
    </row>
    <row r="13" spans="1:18" ht="53.1" customHeight="1">
      <c r="A13" s="90"/>
      <c r="B13" s="90"/>
      <c r="C13" s="109"/>
      <c r="D13" s="37" t="s">
        <v>115</v>
      </c>
      <c r="E13" s="1" t="s">
        <v>188</v>
      </c>
      <c r="F13" s="31" t="s">
        <v>106</v>
      </c>
      <c r="G13" s="31" t="s">
        <v>106</v>
      </c>
      <c r="H13" s="31" t="s">
        <v>106</v>
      </c>
      <c r="I13" s="31" t="s">
        <v>106</v>
      </c>
      <c r="J13" s="89"/>
      <c r="K13" s="98"/>
      <c r="L13" s="89"/>
      <c r="M13" s="93"/>
      <c r="N13" s="89"/>
      <c r="O13" s="93"/>
      <c r="P13" s="106"/>
      <c r="Q13" s="89"/>
      <c r="R13" s="93"/>
    </row>
    <row r="14" spans="1:18" ht="31.5">
      <c r="A14" s="90"/>
      <c r="B14" s="90"/>
      <c r="C14" s="109"/>
      <c r="D14" s="38" t="s">
        <v>116</v>
      </c>
      <c r="E14" s="1" t="s">
        <v>188</v>
      </c>
      <c r="F14" s="31" t="s">
        <v>106</v>
      </c>
      <c r="G14" s="31" t="s">
        <v>106</v>
      </c>
      <c r="H14" s="31" t="s">
        <v>106</v>
      </c>
      <c r="I14" s="31" t="s">
        <v>106</v>
      </c>
      <c r="J14" s="89"/>
      <c r="K14" s="98"/>
      <c r="L14" s="89"/>
      <c r="M14" s="93"/>
      <c r="N14" s="89"/>
      <c r="O14" s="93"/>
      <c r="P14" s="106"/>
      <c r="Q14" s="89"/>
      <c r="R14" s="93"/>
    </row>
    <row r="15" spans="1:18" ht="33.950000000000003" customHeight="1">
      <c r="A15" s="90"/>
      <c r="B15" s="90"/>
      <c r="C15" s="109"/>
      <c r="D15" s="37" t="s">
        <v>117</v>
      </c>
      <c r="E15" s="1" t="s">
        <v>188</v>
      </c>
      <c r="F15" s="31" t="s">
        <v>106</v>
      </c>
      <c r="G15" s="31" t="s">
        <v>106</v>
      </c>
      <c r="H15" s="31" t="s">
        <v>106</v>
      </c>
      <c r="I15" s="31" t="s">
        <v>106</v>
      </c>
      <c r="J15" s="89"/>
      <c r="K15" s="98"/>
      <c r="L15" s="89"/>
      <c r="M15" s="93"/>
      <c r="N15" s="89"/>
      <c r="O15" s="93"/>
      <c r="P15" s="106"/>
      <c r="Q15" s="89"/>
      <c r="R15" s="93"/>
    </row>
    <row r="16" spans="1:18" ht="51" customHeight="1">
      <c r="A16" s="90"/>
      <c r="B16" s="90"/>
      <c r="C16" s="109"/>
      <c r="D16" s="38" t="s">
        <v>118</v>
      </c>
      <c r="E16" s="1" t="s">
        <v>188</v>
      </c>
      <c r="F16" s="31" t="s">
        <v>106</v>
      </c>
      <c r="G16" s="31" t="s">
        <v>106</v>
      </c>
      <c r="H16" s="31" t="s">
        <v>106</v>
      </c>
      <c r="I16" s="31" t="s">
        <v>106</v>
      </c>
      <c r="J16" s="89"/>
      <c r="K16" s="98"/>
      <c r="L16" s="89"/>
      <c r="M16" s="93"/>
      <c r="N16" s="89"/>
      <c r="O16" s="93"/>
      <c r="P16" s="106"/>
      <c r="Q16" s="89"/>
      <c r="R16" s="93"/>
    </row>
    <row r="17" spans="1:18">
      <c r="A17" s="90"/>
      <c r="B17" s="90"/>
      <c r="C17" s="110"/>
      <c r="D17" s="38" t="s">
        <v>119</v>
      </c>
      <c r="E17" s="1" t="s">
        <v>180</v>
      </c>
      <c r="F17" s="31" t="s">
        <v>106</v>
      </c>
      <c r="G17" s="31" t="s">
        <v>106</v>
      </c>
      <c r="H17" s="31" t="s">
        <v>106</v>
      </c>
      <c r="I17" s="31" t="s">
        <v>106</v>
      </c>
      <c r="J17" s="89"/>
      <c r="K17" s="98"/>
      <c r="L17" s="89"/>
      <c r="M17" s="93"/>
      <c r="N17" s="89"/>
      <c r="O17" s="93"/>
      <c r="P17" s="107"/>
      <c r="Q17" s="89"/>
      <c r="R17" s="93"/>
    </row>
    <row r="18" spans="1:18" ht="31.5">
      <c r="A18" s="90"/>
      <c r="B18" s="102" t="s">
        <v>121</v>
      </c>
      <c r="C18" s="93" t="s">
        <v>36</v>
      </c>
      <c r="D18" s="34" t="s">
        <v>122</v>
      </c>
      <c r="E18" s="1" t="s">
        <v>188</v>
      </c>
      <c r="F18" s="31" t="s">
        <v>106</v>
      </c>
      <c r="G18" s="31" t="s">
        <v>106</v>
      </c>
      <c r="H18" s="31" t="s">
        <v>106</v>
      </c>
      <c r="I18" s="31" t="s">
        <v>106</v>
      </c>
      <c r="J18" s="99">
        <v>61715478</v>
      </c>
      <c r="K18" s="98"/>
      <c r="L18" s="99"/>
      <c r="M18" s="93"/>
      <c r="N18" s="99"/>
      <c r="O18" s="93"/>
      <c r="P18" s="94"/>
      <c r="Q18" s="99">
        <f>P18</f>
        <v>0</v>
      </c>
      <c r="R18" s="93"/>
    </row>
    <row r="19" spans="1:18">
      <c r="A19" s="90"/>
      <c r="B19" s="103"/>
      <c r="C19" s="93"/>
      <c r="D19" s="34" t="s">
        <v>123</v>
      </c>
      <c r="E19" s="1" t="s">
        <v>179</v>
      </c>
      <c r="F19" s="31" t="s">
        <v>106</v>
      </c>
      <c r="G19" s="31"/>
      <c r="H19" s="31" t="s">
        <v>106</v>
      </c>
      <c r="I19" s="31"/>
      <c r="J19" s="100"/>
      <c r="K19" s="98"/>
      <c r="L19" s="100"/>
      <c r="M19" s="93"/>
      <c r="N19" s="100"/>
      <c r="O19" s="93"/>
      <c r="P19" s="95"/>
      <c r="Q19" s="100"/>
      <c r="R19" s="93"/>
    </row>
    <row r="20" spans="1:18">
      <c r="A20" s="90"/>
      <c r="B20" s="103"/>
      <c r="C20" s="93"/>
      <c r="D20" s="34" t="s">
        <v>33</v>
      </c>
      <c r="E20" s="1" t="s">
        <v>189</v>
      </c>
      <c r="F20" s="31" t="s">
        <v>106</v>
      </c>
      <c r="G20" s="31" t="s">
        <v>106</v>
      </c>
      <c r="H20" s="31" t="s">
        <v>106</v>
      </c>
      <c r="I20" s="31" t="s">
        <v>106</v>
      </c>
      <c r="J20" s="100"/>
      <c r="K20" s="98"/>
      <c r="L20" s="100"/>
      <c r="M20" s="93"/>
      <c r="N20" s="100"/>
      <c r="O20" s="93"/>
      <c r="P20" s="95"/>
      <c r="Q20" s="100"/>
      <c r="R20" s="93"/>
    </row>
    <row r="21" spans="1:18" ht="18" customHeight="1">
      <c r="A21" s="90"/>
      <c r="B21" s="103"/>
      <c r="C21" s="93"/>
      <c r="D21" s="34" t="s">
        <v>35</v>
      </c>
      <c r="E21" s="1" t="s">
        <v>189</v>
      </c>
      <c r="F21" s="31" t="s">
        <v>106</v>
      </c>
      <c r="G21" s="31" t="s">
        <v>106</v>
      </c>
      <c r="H21" s="31" t="s">
        <v>106</v>
      </c>
      <c r="I21" s="31" t="s">
        <v>106</v>
      </c>
      <c r="J21" s="100"/>
      <c r="K21" s="98"/>
      <c r="L21" s="100"/>
      <c r="M21" s="93"/>
      <c r="N21" s="100"/>
      <c r="O21" s="93"/>
      <c r="P21" s="95"/>
      <c r="Q21" s="100"/>
      <c r="R21" s="93"/>
    </row>
    <row r="22" spans="1:18" ht="31.5">
      <c r="A22" s="90"/>
      <c r="B22" s="103"/>
      <c r="C22" s="93"/>
      <c r="D22" s="34" t="s">
        <v>50</v>
      </c>
      <c r="E22" s="1" t="s">
        <v>180</v>
      </c>
      <c r="F22" s="31" t="s">
        <v>106</v>
      </c>
      <c r="G22" s="31" t="s">
        <v>106</v>
      </c>
      <c r="H22" s="31" t="s">
        <v>106</v>
      </c>
      <c r="I22" s="31" t="s">
        <v>106</v>
      </c>
      <c r="J22" s="100"/>
      <c r="K22" s="98"/>
      <c r="L22" s="100"/>
      <c r="M22" s="93"/>
      <c r="N22" s="100"/>
      <c r="O22" s="93"/>
      <c r="P22" s="95"/>
      <c r="Q22" s="100"/>
      <c r="R22" s="93"/>
    </row>
    <row r="23" spans="1:18">
      <c r="A23" s="90"/>
      <c r="B23" s="103"/>
      <c r="C23" s="93"/>
      <c r="D23" s="34" t="s">
        <v>34</v>
      </c>
      <c r="E23" s="1" t="s">
        <v>190</v>
      </c>
      <c r="F23" s="31" t="s">
        <v>106</v>
      </c>
      <c r="G23" s="31" t="s">
        <v>106</v>
      </c>
      <c r="H23" s="31" t="s">
        <v>106</v>
      </c>
      <c r="I23" s="31" t="s">
        <v>106</v>
      </c>
      <c r="J23" s="100"/>
      <c r="K23" s="98"/>
      <c r="L23" s="100"/>
      <c r="M23" s="93"/>
      <c r="N23" s="100"/>
      <c r="O23" s="93"/>
      <c r="P23" s="95"/>
      <c r="Q23" s="100"/>
      <c r="R23" s="93"/>
    </row>
    <row r="24" spans="1:18">
      <c r="A24" s="90"/>
      <c r="B24" s="104"/>
      <c r="C24" s="29" t="s">
        <v>37</v>
      </c>
      <c r="D24" s="34" t="s">
        <v>51</v>
      </c>
      <c r="E24" s="1" t="s">
        <v>191</v>
      </c>
      <c r="F24" s="31" t="s">
        <v>106</v>
      </c>
      <c r="G24" s="31" t="s">
        <v>106</v>
      </c>
      <c r="H24" s="31" t="s">
        <v>106</v>
      </c>
      <c r="I24" s="31" t="s">
        <v>106</v>
      </c>
      <c r="J24" s="101"/>
      <c r="K24" s="98"/>
      <c r="L24" s="101"/>
      <c r="M24" s="93"/>
      <c r="N24" s="101"/>
      <c r="O24" s="93"/>
      <c r="P24" s="96"/>
      <c r="Q24" s="101"/>
      <c r="R24" s="93"/>
    </row>
    <row r="25" spans="1:18">
      <c r="J25" s="58">
        <f>SUM(J12:J24)</f>
        <v>1339676664</v>
      </c>
    </row>
    <row r="27" spans="1:18">
      <c r="J27" s="58"/>
    </row>
  </sheetData>
  <mergeCells count="42">
    <mergeCell ref="A1:A3"/>
    <mergeCell ref="B6:H6"/>
    <mergeCell ref="A9:A11"/>
    <mergeCell ref="B9:B11"/>
    <mergeCell ref="C9:D11"/>
    <mergeCell ref="E9:E11"/>
    <mergeCell ref="F9:I10"/>
    <mergeCell ref="B7:H7"/>
    <mergeCell ref="B1:C3"/>
    <mergeCell ref="E1:H3"/>
    <mergeCell ref="P9:R9"/>
    <mergeCell ref="J10:J11"/>
    <mergeCell ref="K10:K11"/>
    <mergeCell ref="L10:L11"/>
    <mergeCell ref="M10:M11"/>
    <mergeCell ref="J9:K9"/>
    <mergeCell ref="O10:O11"/>
    <mergeCell ref="P10:P11"/>
    <mergeCell ref="Q10:Q11"/>
    <mergeCell ref="R10:R11"/>
    <mergeCell ref="N10:N11"/>
    <mergeCell ref="L18:L24"/>
    <mergeCell ref="N18:N24"/>
    <mergeCell ref="C12:C17"/>
    <mergeCell ref="L9:M9"/>
    <mergeCell ref="N9:O9"/>
    <mergeCell ref="R12:R24"/>
    <mergeCell ref="P18:P24"/>
    <mergeCell ref="A12:A24"/>
    <mergeCell ref="K12:K24"/>
    <mergeCell ref="L12:L17"/>
    <mergeCell ref="M12:M24"/>
    <mergeCell ref="Q18:Q24"/>
    <mergeCell ref="B12:B17"/>
    <mergeCell ref="C18:C23"/>
    <mergeCell ref="B18:B24"/>
    <mergeCell ref="Q12:Q17"/>
    <mergeCell ref="J12:J17"/>
    <mergeCell ref="N12:N17"/>
    <mergeCell ref="O12:O24"/>
    <mergeCell ref="P12:P17"/>
    <mergeCell ref="J18:J24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T50"/>
  <sheetViews>
    <sheetView showGridLines="0" topLeftCell="A25" zoomScale="70" zoomScaleNormal="70" workbookViewId="0">
      <selection activeCell="A12" sqref="A12:A47"/>
    </sheetView>
  </sheetViews>
  <sheetFormatPr baseColWidth="10" defaultRowHeight="15.75"/>
  <cols>
    <col min="1" max="1" width="30" customWidth="1"/>
    <col min="2" max="2" width="31.375" customWidth="1"/>
    <col min="3" max="3" width="28.625" customWidth="1"/>
    <col min="4" max="4" width="40.875" customWidth="1"/>
    <col min="5" max="5" width="30.125" hidden="1" customWidth="1"/>
    <col min="6" max="9" width="11" style="32" hidden="1" customWidth="1"/>
    <col min="10" max="20" width="27.125" customWidth="1"/>
  </cols>
  <sheetData>
    <row r="1" spans="1:20" s="12" customFormat="1" ht="35.1" customHeight="1">
      <c r="A1" s="77"/>
      <c r="B1" s="80" t="s">
        <v>92</v>
      </c>
      <c r="C1" s="81"/>
      <c r="D1" s="36" t="s">
        <v>24</v>
      </c>
      <c r="E1" s="86"/>
      <c r="F1" s="86"/>
      <c r="G1" s="86"/>
      <c r="H1" s="86"/>
      <c r="I1" s="23"/>
    </row>
    <row r="2" spans="1:20" s="12" customFormat="1" ht="21.95" customHeight="1">
      <c r="A2" s="77"/>
      <c r="B2" s="82"/>
      <c r="C2" s="83"/>
      <c r="D2" s="36" t="s">
        <v>25</v>
      </c>
      <c r="E2" s="86"/>
      <c r="F2" s="86"/>
      <c r="G2" s="86"/>
      <c r="H2" s="86"/>
      <c r="I2" s="23"/>
    </row>
    <row r="3" spans="1:20" s="12" customFormat="1" ht="42.95" customHeight="1">
      <c r="A3" s="77"/>
      <c r="B3" s="84"/>
      <c r="C3" s="85"/>
      <c r="D3" s="36" t="s">
        <v>93</v>
      </c>
      <c r="E3" s="86"/>
      <c r="F3" s="86"/>
      <c r="G3" s="86"/>
      <c r="H3" s="86"/>
      <c r="I3" s="23"/>
    </row>
    <row r="4" spans="1:20" s="17" customFormat="1" ht="24" customHeight="1">
      <c r="A4" s="18"/>
      <c r="D4" s="16"/>
      <c r="E4" s="16"/>
      <c r="F4" s="40"/>
      <c r="G4" s="40"/>
      <c r="H4" s="40"/>
      <c r="I4" s="40"/>
    </row>
    <row r="5" spans="1:20" s="17" customFormat="1" ht="18.95" customHeight="1">
      <c r="A5" s="18"/>
      <c r="D5" s="19"/>
      <c r="E5" s="19"/>
      <c r="F5" s="40"/>
      <c r="G5" s="40"/>
      <c r="H5" s="40"/>
      <c r="I5" s="40"/>
    </row>
    <row r="6" spans="1:20" s="15" customFormat="1" ht="27" customHeight="1">
      <c r="A6" s="26" t="s">
        <v>32</v>
      </c>
      <c r="B6" s="111" t="s">
        <v>124</v>
      </c>
      <c r="C6" s="111"/>
      <c r="D6" s="111"/>
      <c r="E6" s="111"/>
      <c r="F6" s="111"/>
      <c r="G6" s="111"/>
      <c r="H6" s="111"/>
      <c r="I6" s="30"/>
    </row>
    <row r="7" spans="1:20" s="15" customFormat="1" ht="48" customHeight="1">
      <c r="A7" s="26" t="s">
        <v>26</v>
      </c>
      <c r="B7" s="111" t="s">
        <v>110</v>
      </c>
      <c r="C7" s="111"/>
      <c r="D7" s="111"/>
      <c r="E7" s="111"/>
      <c r="F7" s="111"/>
      <c r="G7" s="111"/>
      <c r="H7" s="111"/>
      <c r="I7" s="30"/>
    </row>
    <row r="8" spans="1:20">
      <c r="D8" s="6"/>
    </row>
    <row r="9" spans="1:20" s="9" customFormat="1">
      <c r="A9" s="88" t="s">
        <v>15</v>
      </c>
      <c r="B9" s="88" t="s">
        <v>16</v>
      </c>
      <c r="C9" s="88" t="s">
        <v>17</v>
      </c>
      <c r="D9" s="88"/>
      <c r="E9" s="88" t="s">
        <v>18</v>
      </c>
      <c r="F9" s="88" t="s">
        <v>28</v>
      </c>
      <c r="G9" s="88"/>
      <c r="H9" s="88"/>
      <c r="I9" s="88"/>
      <c r="J9" s="88"/>
      <c r="K9" s="88"/>
      <c r="L9" s="88" t="s">
        <v>21</v>
      </c>
      <c r="M9" s="88"/>
      <c r="N9" s="88"/>
      <c r="O9" s="88" t="s">
        <v>22</v>
      </c>
      <c r="P9" s="88"/>
      <c r="Q9" s="88"/>
      <c r="R9" s="88" t="s">
        <v>23</v>
      </c>
      <c r="S9" s="88"/>
      <c r="T9" s="88"/>
    </row>
    <row r="10" spans="1:20" s="9" customFormat="1" ht="17.100000000000001" customHeight="1">
      <c r="A10" s="88"/>
      <c r="B10" s="88"/>
      <c r="C10" s="88"/>
      <c r="D10" s="88"/>
      <c r="E10" s="88"/>
      <c r="F10" s="88"/>
      <c r="G10" s="88"/>
      <c r="H10" s="88"/>
      <c r="I10" s="88"/>
      <c r="J10" s="88" t="s">
        <v>20</v>
      </c>
      <c r="K10" s="88" t="s">
        <v>29</v>
      </c>
      <c r="L10" s="88" t="s">
        <v>19</v>
      </c>
      <c r="M10" s="88" t="s">
        <v>20</v>
      </c>
      <c r="N10" s="88" t="s">
        <v>29</v>
      </c>
      <c r="O10" s="88" t="s">
        <v>19</v>
      </c>
      <c r="P10" s="88" t="s">
        <v>20</v>
      </c>
      <c r="Q10" s="88" t="s">
        <v>29</v>
      </c>
      <c r="R10" s="88" t="s">
        <v>19</v>
      </c>
      <c r="S10" s="88" t="s">
        <v>20</v>
      </c>
      <c r="T10" s="88" t="s">
        <v>29</v>
      </c>
    </row>
    <row r="11" spans="1:20" s="9" customFormat="1" ht="26.1" customHeight="1">
      <c r="A11" s="88"/>
      <c r="B11" s="88"/>
      <c r="C11" s="88"/>
      <c r="D11" s="88"/>
      <c r="E11" s="88"/>
      <c r="F11" s="24">
        <v>2025</v>
      </c>
      <c r="G11" s="24">
        <v>2026</v>
      </c>
      <c r="H11" s="24">
        <v>2027</v>
      </c>
      <c r="I11" s="24">
        <v>2028</v>
      </c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</row>
    <row r="12" spans="1:20" s="8" customFormat="1" ht="39" customHeight="1">
      <c r="A12" s="90" t="s">
        <v>125</v>
      </c>
      <c r="B12" s="102" t="s">
        <v>131</v>
      </c>
      <c r="C12" s="102" t="s">
        <v>132</v>
      </c>
      <c r="D12" s="34" t="s">
        <v>126</v>
      </c>
      <c r="E12" s="7" t="s">
        <v>192</v>
      </c>
      <c r="F12" s="31" t="s">
        <v>106</v>
      </c>
      <c r="G12" s="31"/>
      <c r="H12" s="31"/>
      <c r="I12" s="31"/>
      <c r="J12" s="116">
        <v>1560021380</v>
      </c>
      <c r="K12" s="99"/>
      <c r="L12" s="113"/>
      <c r="M12" s="116">
        <f>L12+L15</f>
        <v>0</v>
      </c>
      <c r="N12" s="99">
        <f>M43+M37+M25+M21+M18+M12</f>
        <v>0</v>
      </c>
      <c r="O12" s="113"/>
      <c r="P12" s="116">
        <f>O12+O15</f>
        <v>0</v>
      </c>
      <c r="Q12" s="99">
        <f>P43+P37+P25+P21+P18+P12</f>
        <v>0</v>
      </c>
      <c r="R12" s="113"/>
      <c r="S12" s="116">
        <f>R12+R15</f>
        <v>0</v>
      </c>
      <c r="T12" s="99">
        <f>S43+S37+S25+S21+S18+S12</f>
        <v>0</v>
      </c>
    </row>
    <row r="13" spans="1:20" s="8" customFormat="1" ht="24" customHeight="1">
      <c r="A13" s="90"/>
      <c r="B13" s="103"/>
      <c r="C13" s="103"/>
      <c r="D13" s="34" t="s">
        <v>127</v>
      </c>
      <c r="E13" s="7" t="s">
        <v>193</v>
      </c>
      <c r="F13" s="31" t="s">
        <v>106</v>
      </c>
      <c r="G13" s="31" t="s">
        <v>106</v>
      </c>
      <c r="H13" s="31" t="s">
        <v>106</v>
      </c>
      <c r="I13" s="31" t="s">
        <v>106</v>
      </c>
      <c r="J13" s="117"/>
      <c r="K13" s="100"/>
      <c r="L13" s="114"/>
      <c r="M13" s="117"/>
      <c r="N13" s="100"/>
      <c r="O13" s="114"/>
      <c r="P13" s="117"/>
      <c r="Q13" s="100"/>
      <c r="R13" s="114"/>
      <c r="S13" s="117"/>
      <c r="T13" s="100"/>
    </row>
    <row r="14" spans="1:20" ht="31.5">
      <c r="A14" s="90"/>
      <c r="B14" s="103"/>
      <c r="C14" s="104"/>
      <c r="D14" s="34" t="s">
        <v>129</v>
      </c>
      <c r="E14" s="1" t="s">
        <v>194</v>
      </c>
      <c r="F14" s="31" t="s">
        <v>106</v>
      </c>
      <c r="G14" s="31"/>
      <c r="H14" s="31"/>
      <c r="I14" s="31"/>
      <c r="J14" s="117"/>
      <c r="K14" s="100"/>
      <c r="L14" s="115"/>
      <c r="M14" s="117"/>
      <c r="N14" s="100"/>
      <c r="O14" s="115"/>
      <c r="P14" s="117"/>
      <c r="Q14" s="100"/>
      <c r="R14" s="115"/>
      <c r="S14" s="117"/>
      <c r="T14" s="100"/>
    </row>
    <row r="15" spans="1:20">
      <c r="A15" s="90"/>
      <c r="B15" s="103"/>
      <c r="C15" s="128" t="s">
        <v>134</v>
      </c>
      <c r="D15" s="34" t="s">
        <v>133</v>
      </c>
      <c r="E15" s="1" t="s">
        <v>195</v>
      </c>
      <c r="F15" s="31" t="s">
        <v>106</v>
      </c>
      <c r="G15" s="31" t="s">
        <v>106</v>
      </c>
      <c r="H15" s="31" t="s">
        <v>106</v>
      </c>
      <c r="I15" s="31" t="s">
        <v>106</v>
      </c>
      <c r="J15" s="117"/>
      <c r="K15" s="100"/>
      <c r="L15" s="121"/>
      <c r="M15" s="117"/>
      <c r="N15" s="100"/>
      <c r="O15" s="121"/>
      <c r="P15" s="117"/>
      <c r="Q15" s="100"/>
      <c r="R15" s="121"/>
      <c r="S15" s="117"/>
      <c r="T15" s="100"/>
    </row>
    <row r="16" spans="1:20" ht="47.25">
      <c r="A16" s="90"/>
      <c r="B16" s="103"/>
      <c r="C16" s="129"/>
      <c r="D16" s="34" t="s">
        <v>128</v>
      </c>
      <c r="E16" s="1" t="s">
        <v>196</v>
      </c>
      <c r="F16" s="31" t="s">
        <v>106</v>
      </c>
      <c r="G16" s="31" t="s">
        <v>106</v>
      </c>
      <c r="H16" s="31" t="s">
        <v>106</v>
      </c>
      <c r="I16" s="31" t="s">
        <v>106</v>
      </c>
      <c r="J16" s="117"/>
      <c r="K16" s="100"/>
      <c r="L16" s="122"/>
      <c r="M16" s="117"/>
      <c r="N16" s="100"/>
      <c r="O16" s="122"/>
      <c r="P16" s="117"/>
      <c r="Q16" s="100"/>
      <c r="R16" s="122"/>
      <c r="S16" s="117"/>
      <c r="T16" s="100"/>
    </row>
    <row r="17" spans="1:20" ht="31.5">
      <c r="A17" s="90"/>
      <c r="B17" s="104"/>
      <c r="C17" s="130"/>
      <c r="D17" s="34" t="s">
        <v>130</v>
      </c>
      <c r="E17" s="1" t="s">
        <v>193</v>
      </c>
      <c r="F17" s="31" t="s">
        <v>106</v>
      </c>
      <c r="G17" s="31" t="s">
        <v>106</v>
      </c>
      <c r="H17" s="31" t="s">
        <v>106</v>
      </c>
      <c r="I17" s="31" t="s">
        <v>106</v>
      </c>
      <c r="J17" s="117"/>
      <c r="K17" s="100"/>
      <c r="L17" s="123"/>
      <c r="M17" s="118"/>
      <c r="N17" s="100"/>
      <c r="O17" s="123"/>
      <c r="P17" s="118"/>
      <c r="Q17" s="100"/>
      <c r="R17" s="123"/>
      <c r="S17" s="118"/>
      <c r="T17" s="100"/>
    </row>
    <row r="18" spans="1:20" ht="17.100000000000001" customHeight="1">
      <c r="A18" s="90"/>
      <c r="B18" s="102" t="s">
        <v>135</v>
      </c>
      <c r="C18" s="93" t="s">
        <v>46</v>
      </c>
      <c r="D18" s="34" t="s">
        <v>47</v>
      </c>
      <c r="E18" s="1" t="s">
        <v>193</v>
      </c>
      <c r="F18" s="31" t="s">
        <v>106</v>
      </c>
      <c r="G18" s="31" t="s">
        <v>106</v>
      </c>
      <c r="H18" s="31" t="s">
        <v>106</v>
      </c>
      <c r="I18" s="31" t="s">
        <v>106</v>
      </c>
      <c r="J18" s="117"/>
      <c r="K18" s="100"/>
      <c r="L18" s="127"/>
      <c r="M18" s="116">
        <f>L18+L20</f>
        <v>0</v>
      </c>
      <c r="N18" s="100"/>
      <c r="O18" s="127"/>
      <c r="P18" s="116">
        <f>O18+O20</f>
        <v>0</v>
      </c>
      <c r="Q18" s="100"/>
      <c r="R18" s="127"/>
      <c r="S18" s="116">
        <f>R18+R20</f>
        <v>0</v>
      </c>
      <c r="T18" s="100"/>
    </row>
    <row r="19" spans="1:20" ht="31.5">
      <c r="A19" s="90"/>
      <c r="B19" s="103"/>
      <c r="C19" s="93"/>
      <c r="D19" s="34" t="s">
        <v>48</v>
      </c>
      <c r="E19" s="1" t="s">
        <v>193</v>
      </c>
      <c r="F19" s="31" t="s">
        <v>106</v>
      </c>
      <c r="G19" s="31" t="s">
        <v>106</v>
      </c>
      <c r="H19" s="31" t="s">
        <v>106</v>
      </c>
      <c r="I19" s="31" t="s">
        <v>106</v>
      </c>
      <c r="J19" s="117"/>
      <c r="K19" s="100"/>
      <c r="L19" s="127"/>
      <c r="M19" s="117"/>
      <c r="N19" s="100"/>
      <c r="O19" s="127"/>
      <c r="P19" s="117"/>
      <c r="Q19" s="100"/>
      <c r="R19" s="127"/>
      <c r="S19" s="117"/>
      <c r="T19" s="100"/>
    </row>
    <row r="20" spans="1:20" ht="47.25">
      <c r="A20" s="90"/>
      <c r="B20" s="104"/>
      <c r="C20" s="29" t="s">
        <v>136</v>
      </c>
      <c r="D20" s="34" t="s">
        <v>137</v>
      </c>
      <c r="E20" s="1" t="s">
        <v>179</v>
      </c>
      <c r="F20" s="31" t="s">
        <v>106</v>
      </c>
      <c r="G20" s="31" t="s">
        <v>106</v>
      </c>
      <c r="H20" s="31" t="s">
        <v>106</v>
      </c>
      <c r="I20" s="31" t="s">
        <v>106</v>
      </c>
      <c r="J20" s="118"/>
      <c r="K20" s="100"/>
      <c r="L20" s="21"/>
      <c r="M20" s="118"/>
      <c r="N20" s="100"/>
      <c r="O20" s="21"/>
      <c r="P20" s="118"/>
      <c r="Q20" s="100"/>
      <c r="R20" s="21"/>
      <c r="S20" s="118"/>
      <c r="T20" s="100"/>
    </row>
    <row r="21" spans="1:20" ht="31.5">
      <c r="A21" s="90"/>
      <c r="B21" s="102" t="s">
        <v>138</v>
      </c>
      <c r="C21" s="131" t="s">
        <v>72</v>
      </c>
      <c r="D21" s="41" t="s">
        <v>73</v>
      </c>
      <c r="E21" s="1" t="s">
        <v>196</v>
      </c>
      <c r="F21" s="31" t="s">
        <v>106</v>
      </c>
      <c r="G21" s="31" t="s">
        <v>106</v>
      </c>
      <c r="H21" s="31" t="s">
        <v>106</v>
      </c>
      <c r="I21" s="31" t="s">
        <v>106</v>
      </c>
      <c r="J21" s="116">
        <f>306641314+94852440</f>
        <v>401493754</v>
      </c>
      <c r="K21" s="100"/>
      <c r="L21" s="124"/>
      <c r="M21" s="116">
        <f>L21</f>
        <v>0</v>
      </c>
      <c r="N21" s="100"/>
      <c r="O21" s="124"/>
      <c r="P21" s="116">
        <f>O21</f>
        <v>0</v>
      </c>
      <c r="Q21" s="100"/>
      <c r="R21" s="124"/>
      <c r="S21" s="116">
        <f>R21</f>
        <v>0</v>
      </c>
      <c r="T21" s="100"/>
    </row>
    <row r="22" spans="1:20" ht="47.25">
      <c r="A22" s="90"/>
      <c r="B22" s="103"/>
      <c r="C22" s="132"/>
      <c r="D22" s="34" t="s">
        <v>83</v>
      </c>
      <c r="E22" s="1" t="s">
        <v>197</v>
      </c>
      <c r="F22" s="31" t="s">
        <v>106</v>
      </c>
      <c r="G22" s="31" t="s">
        <v>106</v>
      </c>
      <c r="H22" s="31" t="s">
        <v>106</v>
      </c>
      <c r="I22" s="31" t="s">
        <v>106</v>
      </c>
      <c r="J22" s="117"/>
      <c r="K22" s="100"/>
      <c r="L22" s="125"/>
      <c r="M22" s="117"/>
      <c r="N22" s="100"/>
      <c r="O22" s="125"/>
      <c r="P22" s="117"/>
      <c r="Q22" s="100"/>
      <c r="R22" s="125"/>
      <c r="S22" s="117"/>
      <c r="T22" s="100"/>
    </row>
    <row r="23" spans="1:20" ht="31.5">
      <c r="A23" s="90"/>
      <c r="B23" s="103"/>
      <c r="C23" s="132"/>
      <c r="D23" s="42" t="s">
        <v>70</v>
      </c>
      <c r="E23" s="1" t="s">
        <v>192</v>
      </c>
      <c r="F23" s="31" t="s">
        <v>106</v>
      </c>
      <c r="G23" s="31" t="s">
        <v>106</v>
      </c>
      <c r="H23" s="31" t="s">
        <v>106</v>
      </c>
      <c r="I23" s="31" t="s">
        <v>106</v>
      </c>
      <c r="J23" s="117"/>
      <c r="K23" s="100"/>
      <c r="L23" s="125"/>
      <c r="M23" s="117"/>
      <c r="N23" s="100"/>
      <c r="O23" s="125"/>
      <c r="P23" s="117"/>
      <c r="Q23" s="100"/>
      <c r="R23" s="125"/>
      <c r="S23" s="117"/>
      <c r="T23" s="100"/>
    </row>
    <row r="24" spans="1:20" ht="31.5">
      <c r="A24" s="90"/>
      <c r="B24" s="104"/>
      <c r="C24" s="133"/>
      <c r="D24" s="42" t="s">
        <v>71</v>
      </c>
      <c r="E24" s="1" t="s">
        <v>198</v>
      </c>
      <c r="F24" s="31" t="s">
        <v>106</v>
      </c>
      <c r="G24" s="31"/>
      <c r="H24" s="31" t="s">
        <v>106</v>
      </c>
      <c r="I24" s="31"/>
      <c r="J24" s="118"/>
      <c r="K24" s="100"/>
      <c r="L24" s="126"/>
      <c r="M24" s="118"/>
      <c r="N24" s="100"/>
      <c r="O24" s="126"/>
      <c r="P24" s="118"/>
      <c r="Q24" s="100"/>
      <c r="R24" s="126"/>
      <c r="S24" s="118"/>
      <c r="T24" s="100"/>
    </row>
    <row r="25" spans="1:20" ht="30" customHeight="1">
      <c r="A25" s="90"/>
      <c r="B25" s="93" t="s">
        <v>139</v>
      </c>
      <c r="C25" s="90" t="s">
        <v>45</v>
      </c>
      <c r="D25" s="34" t="s">
        <v>39</v>
      </c>
      <c r="E25" s="1" t="s">
        <v>179</v>
      </c>
      <c r="F25" s="31" t="s">
        <v>106</v>
      </c>
      <c r="G25" s="31" t="s">
        <v>106</v>
      </c>
      <c r="H25" s="31" t="s">
        <v>106</v>
      </c>
      <c r="I25" s="31" t="s">
        <v>106</v>
      </c>
      <c r="J25" s="99">
        <v>500000000</v>
      </c>
      <c r="K25" s="100"/>
      <c r="L25" s="119"/>
      <c r="M25" s="89">
        <f>L25+L29+L33</f>
        <v>0</v>
      </c>
      <c r="N25" s="100"/>
      <c r="O25" s="119"/>
      <c r="P25" s="89">
        <f>O25+O29+O33</f>
        <v>0</v>
      </c>
      <c r="Q25" s="100"/>
      <c r="R25" s="119"/>
      <c r="S25" s="89">
        <f>R25+R29+R33</f>
        <v>0</v>
      </c>
      <c r="T25" s="100"/>
    </row>
    <row r="26" spans="1:20">
      <c r="A26" s="90"/>
      <c r="B26" s="93"/>
      <c r="C26" s="90"/>
      <c r="D26" s="35" t="s">
        <v>38</v>
      </c>
      <c r="E26" s="1" t="s">
        <v>179</v>
      </c>
      <c r="F26" s="31" t="s">
        <v>106</v>
      </c>
      <c r="G26" s="31" t="s">
        <v>106</v>
      </c>
      <c r="H26" s="31" t="s">
        <v>106</v>
      </c>
      <c r="I26" s="31" t="s">
        <v>106</v>
      </c>
      <c r="J26" s="100"/>
      <c r="K26" s="100"/>
      <c r="L26" s="119"/>
      <c r="M26" s="89"/>
      <c r="N26" s="100"/>
      <c r="O26" s="119"/>
      <c r="P26" s="89"/>
      <c r="Q26" s="100"/>
      <c r="R26" s="119"/>
      <c r="S26" s="89"/>
      <c r="T26" s="100"/>
    </row>
    <row r="27" spans="1:20">
      <c r="A27" s="90"/>
      <c r="B27" s="93"/>
      <c r="C27" s="90"/>
      <c r="D27" s="35" t="s">
        <v>52</v>
      </c>
      <c r="E27" s="1" t="s">
        <v>179</v>
      </c>
      <c r="F27" s="31" t="s">
        <v>106</v>
      </c>
      <c r="G27" s="31" t="s">
        <v>106</v>
      </c>
      <c r="H27" s="31" t="s">
        <v>106</v>
      </c>
      <c r="I27" s="31" t="s">
        <v>106</v>
      </c>
      <c r="J27" s="100"/>
      <c r="K27" s="100"/>
      <c r="L27" s="119"/>
      <c r="M27" s="89"/>
      <c r="N27" s="100"/>
      <c r="O27" s="119"/>
      <c r="P27" s="89"/>
      <c r="Q27" s="100"/>
      <c r="R27" s="119"/>
      <c r="S27" s="89"/>
      <c r="T27" s="100"/>
    </row>
    <row r="28" spans="1:20">
      <c r="A28" s="90"/>
      <c r="B28" s="93"/>
      <c r="C28" s="90"/>
      <c r="D28" s="35" t="s">
        <v>31</v>
      </c>
      <c r="E28" s="1" t="s">
        <v>179</v>
      </c>
      <c r="F28" s="31" t="s">
        <v>106</v>
      </c>
      <c r="G28" s="31" t="s">
        <v>106</v>
      </c>
      <c r="H28" s="31" t="s">
        <v>106</v>
      </c>
      <c r="I28" s="31" t="s">
        <v>106</v>
      </c>
      <c r="J28" s="100"/>
      <c r="K28" s="100"/>
      <c r="L28" s="119"/>
      <c r="M28" s="89"/>
      <c r="N28" s="100"/>
      <c r="O28" s="119"/>
      <c r="P28" s="89"/>
      <c r="Q28" s="100"/>
      <c r="R28" s="119"/>
      <c r="S28" s="89"/>
      <c r="T28" s="100"/>
    </row>
    <row r="29" spans="1:20">
      <c r="A29" s="90"/>
      <c r="B29" s="93"/>
      <c r="C29" s="90" t="s">
        <v>40</v>
      </c>
      <c r="D29" s="35" t="s">
        <v>41</v>
      </c>
      <c r="E29" s="1" t="s">
        <v>179</v>
      </c>
      <c r="F29" s="31" t="s">
        <v>106</v>
      </c>
      <c r="G29" s="31" t="s">
        <v>106</v>
      </c>
      <c r="H29" s="31" t="s">
        <v>106</v>
      </c>
      <c r="I29" s="31" t="s">
        <v>106</v>
      </c>
      <c r="J29" s="100"/>
      <c r="K29" s="100"/>
      <c r="L29" s="119"/>
      <c r="M29" s="89"/>
      <c r="N29" s="100"/>
      <c r="O29" s="119"/>
      <c r="P29" s="89"/>
      <c r="Q29" s="100"/>
      <c r="R29" s="119"/>
      <c r="S29" s="89"/>
      <c r="T29" s="100"/>
    </row>
    <row r="30" spans="1:20">
      <c r="A30" s="90"/>
      <c r="B30" s="93"/>
      <c r="C30" s="90"/>
      <c r="D30" s="35" t="s">
        <v>53</v>
      </c>
      <c r="E30" s="1" t="s">
        <v>179</v>
      </c>
      <c r="F30" s="31" t="s">
        <v>106</v>
      </c>
      <c r="G30" s="31" t="s">
        <v>106</v>
      </c>
      <c r="H30" s="31" t="s">
        <v>106</v>
      </c>
      <c r="I30" s="31" t="s">
        <v>106</v>
      </c>
      <c r="J30" s="100"/>
      <c r="K30" s="100"/>
      <c r="L30" s="119"/>
      <c r="M30" s="89"/>
      <c r="N30" s="100"/>
      <c r="O30" s="119"/>
      <c r="P30" s="89"/>
      <c r="Q30" s="100"/>
      <c r="R30" s="119"/>
      <c r="S30" s="89"/>
      <c r="T30" s="100"/>
    </row>
    <row r="31" spans="1:20">
      <c r="A31" s="90"/>
      <c r="B31" s="93"/>
      <c r="C31" s="90"/>
      <c r="D31" s="35" t="s">
        <v>54</v>
      </c>
      <c r="E31" s="1" t="s">
        <v>179</v>
      </c>
      <c r="F31" s="31" t="s">
        <v>106</v>
      </c>
      <c r="G31" s="31" t="s">
        <v>106</v>
      </c>
      <c r="H31" s="31" t="s">
        <v>106</v>
      </c>
      <c r="I31" s="31" t="s">
        <v>106</v>
      </c>
      <c r="J31" s="100"/>
      <c r="K31" s="100"/>
      <c r="L31" s="119"/>
      <c r="M31" s="89"/>
      <c r="N31" s="100"/>
      <c r="O31" s="119"/>
      <c r="P31" s="89"/>
      <c r="Q31" s="100"/>
      <c r="R31" s="119"/>
      <c r="S31" s="89"/>
      <c r="T31" s="100"/>
    </row>
    <row r="32" spans="1:20">
      <c r="A32" s="90"/>
      <c r="B32" s="93"/>
      <c r="C32" s="90"/>
      <c r="D32" s="35" t="s">
        <v>55</v>
      </c>
      <c r="E32" s="1" t="s">
        <v>180</v>
      </c>
      <c r="F32" s="31" t="s">
        <v>106</v>
      </c>
      <c r="G32" s="31" t="s">
        <v>106</v>
      </c>
      <c r="H32" s="31" t="s">
        <v>106</v>
      </c>
      <c r="I32" s="31" t="s">
        <v>106</v>
      </c>
      <c r="J32" s="100"/>
      <c r="K32" s="100"/>
      <c r="L32" s="119"/>
      <c r="M32" s="89"/>
      <c r="N32" s="100"/>
      <c r="O32" s="119"/>
      <c r="P32" s="89"/>
      <c r="Q32" s="100"/>
      <c r="R32" s="119"/>
      <c r="S32" s="89"/>
      <c r="T32" s="100"/>
    </row>
    <row r="33" spans="1:20" ht="21" customHeight="1">
      <c r="A33" s="90"/>
      <c r="B33" s="93"/>
      <c r="C33" s="90" t="s">
        <v>42</v>
      </c>
      <c r="D33" s="34" t="s">
        <v>43</v>
      </c>
      <c r="E33" s="1" t="s">
        <v>179</v>
      </c>
      <c r="F33" s="31" t="s">
        <v>106</v>
      </c>
      <c r="G33" s="31" t="s">
        <v>106</v>
      </c>
      <c r="H33" s="31" t="s">
        <v>106</v>
      </c>
      <c r="I33" s="31" t="s">
        <v>106</v>
      </c>
      <c r="J33" s="100"/>
      <c r="K33" s="100"/>
      <c r="L33" s="119"/>
      <c r="M33" s="89"/>
      <c r="N33" s="100"/>
      <c r="O33" s="119"/>
      <c r="P33" s="89"/>
      <c r="Q33" s="100"/>
      <c r="R33" s="119"/>
      <c r="S33" s="89"/>
      <c r="T33" s="100"/>
    </row>
    <row r="34" spans="1:20">
      <c r="A34" s="90"/>
      <c r="B34" s="93"/>
      <c r="C34" s="90"/>
      <c r="D34" s="34" t="s">
        <v>56</v>
      </c>
      <c r="E34" s="1" t="s">
        <v>179</v>
      </c>
      <c r="F34" s="31" t="s">
        <v>106</v>
      </c>
      <c r="G34" s="31" t="s">
        <v>106</v>
      </c>
      <c r="H34" s="31" t="s">
        <v>106</v>
      </c>
      <c r="I34" s="31" t="s">
        <v>106</v>
      </c>
      <c r="J34" s="100"/>
      <c r="K34" s="100"/>
      <c r="L34" s="119"/>
      <c r="M34" s="89"/>
      <c r="N34" s="100"/>
      <c r="O34" s="119"/>
      <c r="P34" s="89"/>
      <c r="Q34" s="100"/>
      <c r="R34" s="119"/>
      <c r="S34" s="89"/>
      <c r="T34" s="100"/>
    </row>
    <row r="35" spans="1:20" ht="31.5">
      <c r="A35" s="90"/>
      <c r="B35" s="93"/>
      <c r="C35" s="90"/>
      <c r="D35" s="34" t="s">
        <v>44</v>
      </c>
      <c r="E35" s="1" t="s">
        <v>180</v>
      </c>
      <c r="F35" s="31" t="s">
        <v>106</v>
      </c>
      <c r="G35" s="31" t="s">
        <v>106</v>
      </c>
      <c r="H35" s="31" t="s">
        <v>106</v>
      </c>
      <c r="I35" s="31" t="s">
        <v>106</v>
      </c>
      <c r="J35" s="100"/>
      <c r="K35" s="100"/>
      <c r="L35" s="119"/>
      <c r="M35" s="89"/>
      <c r="N35" s="100"/>
      <c r="O35" s="119"/>
      <c r="P35" s="89"/>
      <c r="Q35" s="100"/>
      <c r="R35" s="119"/>
      <c r="S35" s="89"/>
      <c r="T35" s="100"/>
    </row>
    <row r="36" spans="1:20">
      <c r="A36" s="90"/>
      <c r="B36" s="93"/>
      <c r="C36" s="90"/>
      <c r="D36" s="34" t="s">
        <v>55</v>
      </c>
      <c r="E36" s="1" t="s">
        <v>180</v>
      </c>
      <c r="F36" s="31" t="s">
        <v>106</v>
      </c>
      <c r="G36" s="31" t="s">
        <v>106</v>
      </c>
      <c r="H36" s="31" t="s">
        <v>106</v>
      </c>
      <c r="I36" s="31" t="s">
        <v>106</v>
      </c>
      <c r="J36" s="100"/>
      <c r="K36" s="100"/>
      <c r="L36" s="119"/>
      <c r="M36" s="89"/>
      <c r="N36" s="100"/>
      <c r="O36" s="119"/>
      <c r="P36" s="89"/>
      <c r="Q36" s="100"/>
      <c r="R36" s="119"/>
      <c r="S36" s="89"/>
      <c r="T36" s="100"/>
    </row>
    <row r="37" spans="1:20" ht="31.5">
      <c r="A37" s="90"/>
      <c r="B37" s="128" t="s">
        <v>140</v>
      </c>
      <c r="C37" s="102" t="s">
        <v>147</v>
      </c>
      <c r="D37" s="34" t="s">
        <v>141</v>
      </c>
      <c r="E37" s="1" t="s">
        <v>199</v>
      </c>
      <c r="F37" s="31" t="s">
        <v>106</v>
      </c>
      <c r="G37" s="31" t="s">
        <v>106</v>
      </c>
      <c r="H37" s="31" t="s">
        <v>106</v>
      </c>
      <c r="I37" s="31" t="s">
        <v>106</v>
      </c>
      <c r="J37" s="100"/>
      <c r="K37" s="100"/>
      <c r="L37" s="113"/>
      <c r="M37" s="99">
        <f>L37</f>
        <v>0</v>
      </c>
      <c r="N37" s="100"/>
      <c r="O37" s="113"/>
      <c r="P37" s="99">
        <f>O37</f>
        <v>0</v>
      </c>
      <c r="Q37" s="100"/>
      <c r="R37" s="113"/>
      <c r="S37" s="99">
        <f>R37</f>
        <v>0</v>
      </c>
      <c r="T37" s="100"/>
    </row>
    <row r="38" spans="1:20">
      <c r="A38" s="90"/>
      <c r="B38" s="129"/>
      <c r="C38" s="103"/>
      <c r="D38" s="34" t="s">
        <v>142</v>
      </c>
      <c r="E38" s="1" t="s">
        <v>199</v>
      </c>
      <c r="F38" s="31" t="s">
        <v>106</v>
      </c>
      <c r="G38" s="31" t="s">
        <v>106</v>
      </c>
      <c r="H38" s="31" t="s">
        <v>106</v>
      </c>
      <c r="I38" s="31" t="s">
        <v>106</v>
      </c>
      <c r="J38" s="100"/>
      <c r="K38" s="100"/>
      <c r="L38" s="114"/>
      <c r="M38" s="100"/>
      <c r="N38" s="100"/>
      <c r="O38" s="114"/>
      <c r="P38" s="100"/>
      <c r="Q38" s="100"/>
      <c r="R38" s="114"/>
      <c r="S38" s="100"/>
      <c r="T38" s="100"/>
    </row>
    <row r="39" spans="1:20">
      <c r="A39" s="90"/>
      <c r="B39" s="129"/>
      <c r="C39" s="103"/>
      <c r="D39" s="34" t="s">
        <v>143</v>
      </c>
      <c r="E39" s="1" t="s">
        <v>199</v>
      </c>
      <c r="F39" s="31" t="s">
        <v>106</v>
      </c>
      <c r="G39" s="31" t="s">
        <v>106</v>
      </c>
      <c r="H39" s="31" t="s">
        <v>106</v>
      </c>
      <c r="I39" s="31" t="s">
        <v>106</v>
      </c>
      <c r="J39" s="100"/>
      <c r="K39" s="100"/>
      <c r="L39" s="114"/>
      <c r="M39" s="100"/>
      <c r="N39" s="100"/>
      <c r="O39" s="114"/>
      <c r="P39" s="100"/>
      <c r="Q39" s="100"/>
      <c r="R39" s="114"/>
      <c r="S39" s="100"/>
      <c r="T39" s="100"/>
    </row>
    <row r="40" spans="1:20">
      <c r="A40" s="90"/>
      <c r="B40" s="129"/>
      <c r="C40" s="103"/>
      <c r="D40" s="34" t="s">
        <v>144</v>
      </c>
      <c r="E40" s="1" t="s">
        <v>199</v>
      </c>
      <c r="F40" s="31" t="s">
        <v>106</v>
      </c>
      <c r="G40" s="31" t="s">
        <v>106</v>
      </c>
      <c r="H40" s="31" t="s">
        <v>106</v>
      </c>
      <c r="I40" s="31" t="s">
        <v>106</v>
      </c>
      <c r="J40" s="100"/>
      <c r="K40" s="100"/>
      <c r="L40" s="114"/>
      <c r="M40" s="100"/>
      <c r="N40" s="100"/>
      <c r="O40" s="114"/>
      <c r="P40" s="100"/>
      <c r="Q40" s="100"/>
      <c r="R40" s="114"/>
      <c r="S40" s="100"/>
      <c r="T40" s="100"/>
    </row>
    <row r="41" spans="1:20">
      <c r="A41" s="90"/>
      <c r="B41" s="129"/>
      <c r="C41" s="103"/>
      <c r="D41" s="34" t="s">
        <v>145</v>
      </c>
      <c r="E41" s="1" t="s">
        <v>179</v>
      </c>
      <c r="F41" s="31" t="s">
        <v>106</v>
      </c>
      <c r="G41" s="31" t="s">
        <v>106</v>
      </c>
      <c r="H41" s="31" t="s">
        <v>106</v>
      </c>
      <c r="I41" s="31" t="s">
        <v>106</v>
      </c>
      <c r="J41" s="100"/>
      <c r="K41" s="100"/>
      <c r="L41" s="114"/>
      <c r="M41" s="100"/>
      <c r="N41" s="100"/>
      <c r="O41" s="114"/>
      <c r="P41" s="100"/>
      <c r="Q41" s="100"/>
      <c r="R41" s="114"/>
      <c r="S41" s="100"/>
      <c r="T41" s="100"/>
    </row>
    <row r="42" spans="1:20">
      <c r="A42" s="90"/>
      <c r="B42" s="130"/>
      <c r="C42" s="104"/>
      <c r="D42" s="34" t="s">
        <v>146</v>
      </c>
      <c r="E42" s="1" t="s">
        <v>180</v>
      </c>
      <c r="F42" s="31" t="s">
        <v>106</v>
      </c>
      <c r="G42" s="31" t="s">
        <v>106</v>
      </c>
      <c r="H42" s="31" t="s">
        <v>106</v>
      </c>
      <c r="I42" s="31" t="s">
        <v>106</v>
      </c>
      <c r="J42" s="100"/>
      <c r="K42" s="100"/>
      <c r="L42" s="115"/>
      <c r="M42" s="101"/>
      <c r="N42" s="100"/>
      <c r="O42" s="115"/>
      <c r="P42" s="101"/>
      <c r="Q42" s="100"/>
      <c r="R42" s="115"/>
      <c r="S42" s="101"/>
      <c r="T42" s="100"/>
    </row>
    <row r="43" spans="1:20">
      <c r="A43" s="90"/>
      <c r="B43" s="90" t="s">
        <v>148</v>
      </c>
      <c r="C43" s="90" t="s">
        <v>49</v>
      </c>
      <c r="D43" s="34" t="s">
        <v>149</v>
      </c>
      <c r="E43" s="1" t="s">
        <v>180</v>
      </c>
      <c r="F43" s="31" t="s">
        <v>106</v>
      </c>
      <c r="G43" s="31" t="s">
        <v>106</v>
      </c>
      <c r="H43" s="31" t="s">
        <v>106</v>
      </c>
      <c r="I43" s="31" t="s">
        <v>106</v>
      </c>
      <c r="J43" s="100"/>
      <c r="K43" s="100"/>
      <c r="L43" s="119"/>
      <c r="M43" s="120">
        <f>L43</f>
        <v>0</v>
      </c>
      <c r="N43" s="100"/>
      <c r="O43" s="119"/>
      <c r="P43" s="120">
        <f>O43</f>
        <v>0</v>
      </c>
      <c r="Q43" s="100"/>
      <c r="R43" s="119"/>
      <c r="S43" s="120">
        <f>R43</f>
        <v>0</v>
      </c>
      <c r="T43" s="100"/>
    </row>
    <row r="44" spans="1:20" ht="47.25">
      <c r="A44" s="90"/>
      <c r="B44" s="90"/>
      <c r="C44" s="90"/>
      <c r="D44" s="34" t="s">
        <v>150</v>
      </c>
      <c r="E44" s="1" t="s">
        <v>180</v>
      </c>
      <c r="F44" s="31" t="s">
        <v>106</v>
      </c>
      <c r="G44" s="31" t="s">
        <v>106</v>
      </c>
      <c r="H44" s="31" t="s">
        <v>106</v>
      </c>
      <c r="I44" s="31" t="s">
        <v>106</v>
      </c>
      <c r="J44" s="100"/>
      <c r="K44" s="100"/>
      <c r="L44" s="119"/>
      <c r="M44" s="120"/>
      <c r="N44" s="100"/>
      <c r="O44" s="119"/>
      <c r="P44" s="120"/>
      <c r="Q44" s="100"/>
      <c r="R44" s="119"/>
      <c r="S44" s="120"/>
      <c r="T44" s="100"/>
    </row>
    <row r="45" spans="1:20" ht="31.5">
      <c r="A45" s="90"/>
      <c r="B45" s="90"/>
      <c r="C45" s="90"/>
      <c r="D45" s="34" t="s">
        <v>151</v>
      </c>
      <c r="E45" s="1" t="s">
        <v>180</v>
      </c>
      <c r="F45" s="31" t="s">
        <v>106</v>
      </c>
      <c r="G45" s="31" t="s">
        <v>106</v>
      </c>
      <c r="H45" s="31" t="s">
        <v>106</v>
      </c>
      <c r="I45" s="31" t="s">
        <v>106</v>
      </c>
      <c r="J45" s="100"/>
      <c r="K45" s="100"/>
      <c r="L45" s="119"/>
      <c r="M45" s="120"/>
      <c r="N45" s="100"/>
      <c r="O45" s="119"/>
      <c r="P45" s="120"/>
      <c r="Q45" s="100"/>
      <c r="R45" s="119"/>
      <c r="S45" s="120"/>
      <c r="T45" s="100"/>
    </row>
    <row r="46" spans="1:20">
      <c r="A46" s="90"/>
      <c r="B46" s="90"/>
      <c r="C46" s="90"/>
      <c r="D46" s="34" t="s">
        <v>152</v>
      </c>
      <c r="E46" s="1" t="s">
        <v>180</v>
      </c>
      <c r="F46" s="31" t="s">
        <v>106</v>
      </c>
      <c r="G46" s="31" t="s">
        <v>106</v>
      </c>
      <c r="H46" s="31" t="s">
        <v>106</v>
      </c>
      <c r="I46" s="31" t="s">
        <v>106</v>
      </c>
      <c r="J46" s="100"/>
      <c r="K46" s="100"/>
      <c r="L46" s="119"/>
      <c r="M46" s="120"/>
      <c r="N46" s="100"/>
      <c r="O46" s="119"/>
      <c r="P46" s="120"/>
      <c r="Q46" s="100"/>
      <c r="R46" s="119"/>
      <c r="S46" s="120"/>
      <c r="T46" s="100"/>
    </row>
    <row r="47" spans="1:20" ht="47.25">
      <c r="A47" s="90"/>
      <c r="B47" s="90"/>
      <c r="C47" s="90"/>
      <c r="D47" s="34" t="s">
        <v>153</v>
      </c>
      <c r="E47" s="1" t="s">
        <v>180</v>
      </c>
      <c r="F47" s="31" t="s">
        <v>106</v>
      </c>
      <c r="G47" s="31" t="s">
        <v>106</v>
      </c>
      <c r="H47" s="31" t="s">
        <v>106</v>
      </c>
      <c r="I47" s="31" t="s">
        <v>106</v>
      </c>
      <c r="J47" s="101"/>
      <c r="K47" s="101"/>
      <c r="L47" s="119"/>
      <c r="M47" s="120"/>
      <c r="N47" s="101"/>
      <c r="O47" s="119"/>
      <c r="P47" s="120"/>
      <c r="Q47" s="101"/>
      <c r="R47" s="119"/>
      <c r="S47" s="120"/>
      <c r="T47" s="101"/>
    </row>
    <row r="48" spans="1:20">
      <c r="J48" s="58">
        <f>SUM(J12:J25)</f>
        <v>2461515134</v>
      </c>
    </row>
    <row r="50" spans="10:10">
      <c r="J50" s="58"/>
    </row>
  </sheetData>
  <mergeCells count="93">
    <mergeCell ref="S43:S47"/>
    <mergeCell ref="P43:P47"/>
    <mergeCell ref="R12:R14"/>
    <mergeCell ref="S12:S17"/>
    <mergeCell ref="T12:T47"/>
    <mergeCell ref="R15:R17"/>
    <mergeCell ref="S18:S20"/>
    <mergeCell ref="R21:R24"/>
    <mergeCell ref="S21:S24"/>
    <mergeCell ref="R37:R42"/>
    <mergeCell ref="S37:S42"/>
    <mergeCell ref="R18:R19"/>
    <mergeCell ref="R25:R28"/>
    <mergeCell ref="S25:S36"/>
    <mergeCell ref="R29:R32"/>
    <mergeCell ref="R33:R36"/>
    <mergeCell ref="R43:R47"/>
    <mergeCell ref="O15:O17"/>
    <mergeCell ref="P18:P20"/>
    <mergeCell ref="O21:O24"/>
    <mergeCell ref="P21:P24"/>
    <mergeCell ref="O37:O42"/>
    <mergeCell ref="P37:P42"/>
    <mergeCell ref="O25:O28"/>
    <mergeCell ref="P25:P36"/>
    <mergeCell ref="O18:O19"/>
    <mergeCell ref="O29:O32"/>
    <mergeCell ref="O33:O36"/>
    <mergeCell ref="O43:O47"/>
    <mergeCell ref="B43:B47"/>
    <mergeCell ref="C43:C47"/>
    <mergeCell ref="C29:C32"/>
    <mergeCell ref="C33:C36"/>
    <mergeCell ref="B25:B36"/>
    <mergeCell ref="C21:C24"/>
    <mergeCell ref="B21:B24"/>
    <mergeCell ref="B37:B42"/>
    <mergeCell ref="C37:C42"/>
    <mergeCell ref="C25:C28"/>
    <mergeCell ref="B7:H7"/>
    <mergeCell ref="B1:C3"/>
    <mergeCell ref="E1:H3"/>
    <mergeCell ref="C18:C19"/>
    <mergeCell ref="A1:A3"/>
    <mergeCell ref="B6:H6"/>
    <mergeCell ref="A9:A11"/>
    <mergeCell ref="B9:B11"/>
    <mergeCell ref="C9:D11"/>
    <mergeCell ref="E9:E11"/>
    <mergeCell ref="F9:I10"/>
    <mergeCell ref="A12:A47"/>
    <mergeCell ref="C12:C14"/>
    <mergeCell ref="C15:C17"/>
    <mergeCell ref="B12:B17"/>
    <mergeCell ref="B18:B20"/>
    <mergeCell ref="R9:T9"/>
    <mergeCell ref="J10:J11"/>
    <mergeCell ref="K10:K11"/>
    <mergeCell ref="L10:L11"/>
    <mergeCell ref="M10:M11"/>
    <mergeCell ref="N10:N11"/>
    <mergeCell ref="O10:O11"/>
    <mergeCell ref="J9:K9"/>
    <mergeCell ref="T10:T11"/>
    <mergeCell ref="P10:P11"/>
    <mergeCell ref="Q10:Q11"/>
    <mergeCell ref="R10:R11"/>
    <mergeCell ref="S10:S11"/>
    <mergeCell ref="L9:N9"/>
    <mergeCell ref="O9:Q9"/>
    <mergeCell ref="J12:J20"/>
    <mergeCell ref="J25:J47"/>
    <mergeCell ref="M12:M17"/>
    <mergeCell ref="N12:N47"/>
    <mergeCell ref="L15:L17"/>
    <mergeCell ref="M18:M20"/>
    <mergeCell ref="L21:L24"/>
    <mergeCell ref="M21:M24"/>
    <mergeCell ref="L37:L42"/>
    <mergeCell ref="M37:M42"/>
    <mergeCell ref="J21:J24"/>
    <mergeCell ref="L25:L28"/>
    <mergeCell ref="L18:L19"/>
    <mergeCell ref="K12:K47"/>
    <mergeCell ref="L12:L14"/>
    <mergeCell ref="O12:O14"/>
    <mergeCell ref="P12:P17"/>
    <mergeCell ref="Q12:Q47"/>
    <mergeCell ref="M25:M36"/>
    <mergeCell ref="L43:L47"/>
    <mergeCell ref="M43:M47"/>
    <mergeCell ref="L29:L32"/>
    <mergeCell ref="L33:L36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S28"/>
  <sheetViews>
    <sheetView showGridLines="0" zoomScale="60" zoomScaleNormal="60" workbookViewId="0">
      <selection activeCell="B7" sqref="B7:H7"/>
    </sheetView>
  </sheetViews>
  <sheetFormatPr baseColWidth="10" defaultRowHeight="15.75"/>
  <cols>
    <col min="1" max="1" width="25.625" customWidth="1"/>
    <col min="2" max="2" width="34" customWidth="1"/>
    <col min="3" max="3" width="28.875" customWidth="1"/>
    <col min="4" max="4" width="34.375" customWidth="1"/>
    <col min="5" max="5" width="22.625" customWidth="1"/>
    <col min="6" max="9" width="11" style="32" customWidth="1"/>
    <col min="10" max="19" width="25.375" customWidth="1"/>
  </cols>
  <sheetData>
    <row r="1" spans="1:19" s="12" customFormat="1" ht="35.1" customHeight="1">
      <c r="A1" s="77"/>
      <c r="B1" s="80" t="s">
        <v>92</v>
      </c>
      <c r="C1" s="81"/>
      <c r="D1" s="36" t="s">
        <v>24</v>
      </c>
      <c r="E1" s="86"/>
      <c r="F1" s="86"/>
      <c r="G1" s="86"/>
      <c r="H1" s="86"/>
      <c r="I1" s="23"/>
    </row>
    <row r="2" spans="1:19" s="12" customFormat="1" ht="21.95" customHeight="1">
      <c r="A2" s="77"/>
      <c r="B2" s="82"/>
      <c r="C2" s="83"/>
      <c r="D2" s="36" t="s">
        <v>25</v>
      </c>
      <c r="E2" s="86"/>
      <c r="F2" s="86"/>
      <c r="G2" s="86"/>
      <c r="H2" s="86"/>
      <c r="I2" s="23"/>
    </row>
    <row r="3" spans="1:19" s="12" customFormat="1" ht="42.95" customHeight="1">
      <c r="A3" s="77"/>
      <c r="B3" s="84"/>
      <c r="C3" s="85"/>
      <c r="D3" s="36" t="s">
        <v>93</v>
      </c>
      <c r="E3" s="86"/>
      <c r="F3" s="86"/>
      <c r="G3" s="86"/>
      <c r="H3" s="86"/>
      <c r="I3" s="23"/>
    </row>
    <row r="4" spans="1:19" s="17" customFormat="1" ht="18" customHeight="1">
      <c r="A4" s="18"/>
      <c r="D4" s="16"/>
      <c r="E4" s="16"/>
      <c r="F4" s="40"/>
      <c r="G4" s="40"/>
      <c r="H4" s="40"/>
      <c r="I4" s="40"/>
    </row>
    <row r="5" spans="1:19" s="17" customFormat="1" ht="17.100000000000001" customHeight="1">
      <c r="A5" s="18"/>
      <c r="D5" s="19"/>
      <c r="E5" s="19"/>
      <c r="F5" s="40"/>
      <c r="G5" s="40"/>
      <c r="H5" s="40"/>
      <c r="I5" s="40"/>
    </row>
    <row r="6" spans="1:19" s="15" customFormat="1">
      <c r="A6" s="26" t="s">
        <v>154</v>
      </c>
      <c r="B6" s="111" t="s">
        <v>155</v>
      </c>
      <c r="C6" s="111"/>
      <c r="D6" s="111"/>
      <c r="E6" s="111"/>
      <c r="F6" s="111"/>
      <c r="G6" s="111"/>
      <c r="H6" s="111"/>
      <c r="I6" s="30"/>
    </row>
    <row r="7" spans="1:19" s="15" customFormat="1" ht="59.1" customHeight="1">
      <c r="A7" s="26" t="s">
        <v>26</v>
      </c>
      <c r="B7" s="111" t="s">
        <v>111</v>
      </c>
      <c r="C7" s="111"/>
      <c r="D7" s="111"/>
      <c r="E7" s="111"/>
      <c r="F7" s="111"/>
      <c r="G7" s="111"/>
      <c r="H7" s="111"/>
      <c r="I7" s="30"/>
    </row>
    <row r="9" spans="1:19" s="9" customFormat="1">
      <c r="A9" s="88" t="s">
        <v>15</v>
      </c>
      <c r="B9" s="88" t="s">
        <v>16</v>
      </c>
      <c r="C9" s="88" t="s">
        <v>17</v>
      </c>
      <c r="D9" s="88"/>
      <c r="E9" s="88" t="s">
        <v>18</v>
      </c>
      <c r="F9" s="88" t="s">
        <v>28</v>
      </c>
      <c r="G9" s="88"/>
      <c r="H9" s="88"/>
      <c r="I9" s="88"/>
      <c r="J9" s="24"/>
      <c r="K9" s="88" t="s">
        <v>21</v>
      </c>
      <c r="L9" s="88"/>
      <c r="M9" s="88"/>
      <c r="N9" s="88" t="s">
        <v>22</v>
      </c>
      <c r="O9" s="88"/>
      <c r="P9" s="88"/>
      <c r="Q9" s="88" t="s">
        <v>23</v>
      </c>
      <c r="R9" s="88"/>
      <c r="S9" s="88"/>
    </row>
    <row r="10" spans="1:19" s="9" customFormat="1">
      <c r="A10" s="88"/>
      <c r="B10" s="88"/>
      <c r="C10" s="88"/>
      <c r="D10" s="88"/>
      <c r="E10" s="88"/>
      <c r="F10" s="88"/>
      <c r="G10" s="88"/>
      <c r="H10" s="88"/>
      <c r="I10" s="88"/>
      <c r="J10" s="88" t="s">
        <v>29</v>
      </c>
      <c r="K10" s="88" t="s">
        <v>19</v>
      </c>
      <c r="L10" s="88" t="s">
        <v>20</v>
      </c>
      <c r="M10" s="88" t="s">
        <v>29</v>
      </c>
      <c r="N10" s="88" t="s">
        <v>19</v>
      </c>
      <c r="O10" s="88" t="s">
        <v>20</v>
      </c>
      <c r="P10" s="88" t="s">
        <v>29</v>
      </c>
      <c r="Q10" s="88" t="s">
        <v>19</v>
      </c>
      <c r="R10" s="88" t="s">
        <v>20</v>
      </c>
      <c r="S10" s="88" t="s">
        <v>29</v>
      </c>
    </row>
    <row r="11" spans="1:19" s="9" customFormat="1">
      <c r="A11" s="88"/>
      <c r="B11" s="88"/>
      <c r="C11" s="88"/>
      <c r="D11" s="88"/>
      <c r="E11" s="88"/>
      <c r="F11" s="24">
        <v>2025</v>
      </c>
      <c r="G11" s="24">
        <v>2026</v>
      </c>
      <c r="H11" s="24">
        <v>2027</v>
      </c>
      <c r="I11" s="24">
        <v>2028</v>
      </c>
      <c r="J11" s="88"/>
      <c r="K11" s="88"/>
      <c r="L11" s="88"/>
      <c r="M11" s="88"/>
      <c r="N11" s="88"/>
      <c r="O11" s="88"/>
      <c r="P11" s="88"/>
      <c r="Q11" s="88"/>
      <c r="R11" s="88"/>
      <c r="S11" s="88"/>
    </row>
    <row r="12" spans="1:19" ht="63">
      <c r="A12" s="134" t="s">
        <v>156</v>
      </c>
      <c r="B12" s="140" t="s">
        <v>157</v>
      </c>
      <c r="C12" s="43" t="s">
        <v>61</v>
      </c>
      <c r="D12" s="44" t="s">
        <v>58</v>
      </c>
      <c r="E12" s="1" t="s">
        <v>197</v>
      </c>
      <c r="F12" s="31" t="s">
        <v>106</v>
      </c>
      <c r="G12" s="31" t="s">
        <v>106</v>
      </c>
      <c r="H12" s="31" t="s">
        <v>106</v>
      </c>
      <c r="I12" s="31" t="s">
        <v>106</v>
      </c>
      <c r="J12" s="137">
        <v>1185055252</v>
      </c>
      <c r="K12" s="22"/>
      <c r="L12" s="143">
        <f>K12+K13+K14+K15+K16+K19+K20+K22</f>
        <v>0</v>
      </c>
      <c r="M12" s="137">
        <f>L12+L24</f>
        <v>0</v>
      </c>
      <c r="N12" s="22"/>
      <c r="O12" s="143">
        <f>N12+N13+N14+N15+N16+N19+N20+N22</f>
        <v>0</v>
      </c>
      <c r="P12" s="137">
        <f>O12+O24</f>
        <v>0</v>
      </c>
      <c r="Q12" s="22"/>
      <c r="R12" s="143">
        <f>Q12+Q13+Q14+Q15+Q16+Q19+Q20+Q22</f>
        <v>0</v>
      </c>
      <c r="S12" s="137">
        <f>R12+R24</f>
        <v>0</v>
      </c>
    </row>
    <row r="13" spans="1:19" ht="31.5">
      <c r="A13" s="134"/>
      <c r="B13" s="141"/>
      <c r="C13" s="43" t="s">
        <v>62</v>
      </c>
      <c r="D13" s="44" t="s">
        <v>59</v>
      </c>
      <c r="E13" s="1" t="s">
        <v>197</v>
      </c>
      <c r="F13" s="31" t="s">
        <v>106</v>
      </c>
      <c r="G13" s="31" t="s">
        <v>106</v>
      </c>
      <c r="H13" s="31" t="s">
        <v>106</v>
      </c>
      <c r="I13" s="31" t="s">
        <v>106</v>
      </c>
      <c r="J13" s="137"/>
      <c r="K13" s="22"/>
      <c r="L13" s="144"/>
      <c r="M13" s="137"/>
      <c r="N13" s="22"/>
      <c r="O13" s="144"/>
      <c r="P13" s="137"/>
      <c r="Q13" s="22"/>
      <c r="R13" s="144"/>
      <c r="S13" s="137"/>
    </row>
    <row r="14" spans="1:19" ht="63">
      <c r="A14" s="134"/>
      <c r="B14" s="141"/>
      <c r="C14" s="43" t="s">
        <v>63</v>
      </c>
      <c r="D14" s="44" t="s">
        <v>60</v>
      </c>
      <c r="E14" s="1" t="s">
        <v>179</v>
      </c>
      <c r="F14" s="31" t="s">
        <v>106</v>
      </c>
      <c r="G14" s="31"/>
      <c r="H14" s="31" t="s">
        <v>106</v>
      </c>
      <c r="I14" s="31"/>
      <c r="J14" s="137"/>
      <c r="K14" s="22"/>
      <c r="L14" s="144"/>
      <c r="M14" s="137"/>
      <c r="N14" s="22"/>
      <c r="O14" s="144"/>
      <c r="P14" s="137"/>
      <c r="Q14" s="22"/>
      <c r="R14" s="144"/>
      <c r="S14" s="137"/>
    </row>
    <row r="15" spans="1:19" ht="31.5">
      <c r="A15" s="134"/>
      <c r="B15" s="141"/>
      <c r="C15" s="45" t="s">
        <v>69</v>
      </c>
      <c r="D15" s="46" t="s">
        <v>64</v>
      </c>
      <c r="E15" s="1" t="s">
        <v>197</v>
      </c>
      <c r="F15" s="31" t="s">
        <v>106</v>
      </c>
      <c r="G15" s="31" t="s">
        <v>106</v>
      </c>
      <c r="H15" s="31" t="s">
        <v>106</v>
      </c>
      <c r="I15" s="31" t="s">
        <v>106</v>
      </c>
      <c r="J15" s="137"/>
      <c r="K15" s="20"/>
      <c r="L15" s="144"/>
      <c r="M15" s="137"/>
      <c r="N15" s="20"/>
      <c r="O15" s="144"/>
      <c r="P15" s="137"/>
      <c r="Q15" s="20"/>
      <c r="R15" s="144"/>
      <c r="S15" s="137"/>
    </row>
    <row r="16" spans="1:19">
      <c r="A16" s="134"/>
      <c r="B16" s="141"/>
      <c r="C16" s="135" t="s">
        <v>65</v>
      </c>
      <c r="D16" s="46" t="s">
        <v>67</v>
      </c>
      <c r="E16" s="1" t="s">
        <v>199</v>
      </c>
      <c r="F16" s="31" t="s">
        <v>106</v>
      </c>
      <c r="G16" s="31" t="s">
        <v>106</v>
      </c>
      <c r="H16" s="31" t="s">
        <v>106</v>
      </c>
      <c r="I16" s="31" t="s">
        <v>106</v>
      </c>
      <c r="J16" s="137"/>
      <c r="K16" s="138"/>
      <c r="L16" s="144"/>
      <c r="M16" s="137"/>
      <c r="N16" s="138"/>
      <c r="O16" s="144"/>
      <c r="P16" s="137"/>
      <c r="Q16" s="138"/>
      <c r="R16" s="144"/>
      <c r="S16" s="137"/>
    </row>
    <row r="17" spans="1:19">
      <c r="A17" s="134"/>
      <c r="B17" s="141"/>
      <c r="C17" s="135"/>
      <c r="D17" s="46" t="s">
        <v>82</v>
      </c>
      <c r="E17" s="1" t="s">
        <v>199</v>
      </c>
      <c r="F17" s="31" t="s">
        <v>106</v>
      </c>
      <c r="G17" s="31" t="s">
        <v>106</v>
      </c>
      <c r="H17" s="31" t="s">
        <v>106</v>
      </c>
      <c r="I17" s="31" t="s">
        <v>106</v>
      </c>
      <c r="J17" s="137"/>
      <c r="K17" s="138"/>
      <c r="L17" s="144"/>
      <c r="M17" s="137"/>
      <c r="N17" s="138"/>
      <c r="O17" s="144"/>
      <c r="P17" s="137"/>
      <c r="Q17" s="138"/>
      <c r="R17" s="144"/>
      <c r="S17" s="137"/>
    </row>
    <row r="18" spans="1:19">
      <c r="A18" s="134"/>
      <c r="B18" s="141"/>
      <c r="C18" s="135"/>
      <c r="D18" s="46" t="s">
        <v>31</v>
      </c>
      <c r="E18" s="1" t="s">
        <v>199</v>
      </c>
      <c r="F18" s="31" t="s">
        <v>106</v>
      </c>
      <c r="G18" s="31" t="s">
        <v>106</v>
      </c>
      <c r="H18" s="31" t="s">
        <v>106</v>
      </c>
      <c r="I18" s="31" t="s">
        <v>106</v>
      </c>
      <c r="J18" s="137"/>
      <c r="K18" s="138"/>
      <c r="L18" s="144"/>
      <c r="M18" s="137"/>
      <c r="N18" s="138"/>
      <c r="O18" s="144"/>
      <c r="P18" s="137"/>
      <c r="Q18" s="138"/>
      <c r="R18" s="144"/>
      <c r="S18" s="137"/>
    </row>
    <row r="19" spans="1:19" ht="31.5">
      <c r="A19" s="134"/>
      <c r="B19" s="141"/>
      <c r="C19" s="45" t="s">
        <v>68</v>
      </c>
      <c r="D19" s="46" t="s">
        <v>66</v>
      </c>
      <c r="E19" s="1" t="s">
        <v>197</v>
      </c>
      <c r="F19" s="31" t="s">
        <v>106</v>
      </c>
      <c r="G19" s="31"/>
      <c r="H19" s="31" t="s">
        <v>106</v>
      </c>
      <c r="I19" s="31"/>
      <c r="J19" s="137"/>
      <c r="K19" s="20"/>
      <c r="L19" s="144"/>
      <c r="M19" s="137"/>
      <c r="N19" s="20"/>
      <c r="O19" s="144"/>
      <c r="P19" s="137"/>
      <c r="Q19" s="20"/>
      <c r="R19" s="144"/>
      <c r="S19" s="137"/>
    </row>
    <row r="20" spans="1:19">
      <c r="A20" s="134"/>
      <c r="B20" s="141"/>
      <c r="C20" s="136" t="s">
        <v>74</v>
      </c>
      <c r="D20" s="48" t="s">
        <v>75</v>
      </c>
      <c r="E20" s="1" t="s">
        <v>197</v>
      </c>
      <c r="F20" s="31" t="s">
        <v>106</v>
      </c>
      <c r="G20" s="31" t="s">
        <v>106</v>
      </c>
      <c r="H20" s="31" t="s">
        <v>106</v>
      </c>
      <c r="I20" s="31" t="s">
        <v>106</v>
      </c>
      <c r="J20" s="137"/>
      <c r="K20" s="139"/>
      <c r="L20" s="144"/>
      <c r="M20" s="137"/>
      <c r="N20" s="139"/>
      <c r="O20" s="144"/>
      <c r="P20" s="137"/>
      <c r="Q20" s="139"/>
      <c r="R20" s="144"/>
      <c r="S20" s="137"/>
    </row>
    <row r="21" spans="1:19">
      <c r="A21" s="134"/>
      <c r="B21" s="141"/>
      <c r="C21" s="136"/>
      <c r="D21" s="48" t="s">
        <v>54</v>
      </c>
      <c r="E21" s="1" t="s">
        <v>197</v>
      </c>
      <c r="F21" s="31" t="s">
        <v>106</v>
      </c>
      <c r="G21" s="31" t="s">
        <v>106</v>
      </c>
      <c r="H21" s="31" t="s">
        <v>106</v>
      </c>
      <c r="I21" s="31" t="s">
        <v>106</v>
      </c>
      <c r="J21" s="137"/>
      <c r="K21" s="139"/>
      <c r="L21" s="144"/>
      <c r="M21" s="137"/>
      <c r="N21" s="139"/>
      <c r="O21" s="144"/>
      <c r="P21" s="137"/>
      <c r="Q21" s="139"/>
      <c r="R21" s="144"/>
      <c r="S21" s="137"/>
    </row>
    <row r="22" spans="1:19">
      <c r="A22" s="134"/>
      <c r="B22" s="141"/>
      <c r="C22" s="136" t="s">
        <v>76</v>
      </c>
      <c r="D22" s="48" t="s">
        <v>75</v>
      </c>
      <c r="E22" s="1" t="s">
        <v>197</v>
      </c>
      <c r="F22" s="31" t="s">
        <v>106</v>
      </c>
      <c r="G22" s="31" t="s">
        <v>106</v>
      </c>
      <c r="H22" s="31" t="s">
        <v>106</v>
      </c>
      <c r="I22" s="31" t="s">
        <v>106</v>
      </c>
      <c r="J22" s="137"/>
      <c r="K22" s="127"/>
      <c r="L22" s="144"/>
      <c r="M22" s="137"/>
      <c r="N22" s="127"/>
      <c r="O22" s="144"/>
      <c r="P22" s="137"/>
      <c r="Q22" s="127"/>
      <c r="R22" s="144"/>
      <c r="S22" s="137"/>
    </row>
    <row r="23" spans="1:19">
      <c r="A23" s="134"/>
      <c r="B23" s="142"/>
      <c r="C23" s="136"/>
      <c r="D23" s="48" t="s">
        <v>54</v>
      </c>
      <c r="E23" s="1" t="s">
        <v>197</v>
      </c>
      <c r="F23" s="31" t="s">
        <v>106</v>
      </c>
      <c r="G23" s="31" t="s">
        <v>106</v>
      </c>
      <c r="H23" s="31" t="s">
        <v>106</v>
      </c>
      <c r="I23" s="31" t="s">
        <v>106</v>
      </c>
      <c r="J23" s="137"/>
      <c r="K23" s="127"/>
      <c r="L23" s="145"/>
      <c r="M23" s="137"/>
      <c r="N23" s="127"/>
      <c r="O23" s="145"/>
      <c r="P23" s="137"/>
      <c r="Q23" s="127"/>
      <c r="R23" s="145"/>
      <c r="S23" s="137"/>
    </row>
    <row r="24" spans="1:19">
      <c r="A24" s="134"/>
      <c r="B24" s="146" t="s">
        <v>158</v>
      </c>
      <c r="C24" s="136" t="s">
        <v>80</v>
      </c>
      <c r="D24" s="47" t="s">
        <v>77</v>
      </c>
      <c r="E24" s="1" t="s">
        <v>197</v>
      </c>
      <c r="F24" s="31" t="s">
        <v>106</v>
      </c>
      <c r="G24" s="31" t="s">
        <v>106</v>
      </c>
      <c r="H24" s="31" t="s">
        <v>106</v>
      </c>
      <c r="I24" s="31" t="s">
        <v>106</v>
      </c>
      <c r="J24" s="137"/>
      <c r="K24" s="139"/>
      <c r="L24" s="137">
        <f>K24</f>
        <v>0</v>
      </c>
      <c r="M24" s="137"/>
      <c r="N24" s="139"/>
      <c r="O24" s="137">
        <f>N24</f>
        <v>0</v>
      </c>
      <c r="P24" s="137"/>
      <c r="Q24" s="139"/>
      <c r="R24" s="137">
        <f>Q24</f>
        <v>0</v>
      </c>
      <c r="S24" s="137"/>
    </row>
    <row r="25" spans="1:19" ht="31.5">
      <c r="A25" s="134"/>
      <c r="B25" s="146"/>
      <c r="C25" s="136"/>
      <c r="D25" s="47" t="s">
        <v>81</v>
      </c>
      <c r="E25" s="1" t="s">
        <v>197</v>
      </c>
      <c r="F25" s="31" t="s">
        <v>106</v>
      </c>
      <c r="G25" s="31" t="s">
        <v>106</v>
      </c>
      <c r="H25" s="31" t="s">
        <v>106</v>
      </c>
      <c r="I25" s="31" t="s">
        <v>106</v>
      </c>
      <c r="J25" s="137"/>
      <c r="K25" s="139"/>
      <c r="L25" s="137"/>
      <c r="M25" s="137"/>
      <c r="N25" s="139"/>
      <c r="O25" s="137"/>
      <c r="P25" s="137"/>
      <c r="Q25" s="139"/>
      <c r="R25" s="137"/>
      <c r="S25" s="137"/>
    </row>
    <row r="26" spans="1:19">
      <c r="A26" s="134"/>
      <c r="B26" s="146"/>
      <c r="C26" s="136"/>
      <c r="D26" s="47" t="s">
        <v>78</v>
      </c>
      <c r="E26" s="1" t="s">
        <v>180</v>
      </c>
      <c r="F26" s="31" t="s">
        <v>106</v>
      </c>
      <c r="G26" s="31" t="s">
        <v>106</v>
      </c>
      <c r="H26" s="31" t="s">
        <v>106</v>
      </c>
      <c r="I26" s="31" t="s">
        <v>106</v>
      </c>
      <c r="J26" s="137"/>
      <c r="K26" s="139"/>
      <c r="L26" s="137"/>
      <c r="M26" s="137"/>
      <c r="N26" s="139"/>
      <c r="O26" s="137"/>
      <c r="P26" s="137"/>
      <c r="Q26" s="139"/>
      <c r="R26" s="137"/>
      <c r="S26" s="137"/>
    </row>
    <row r="27" spans="1:19" ht="31.5">
      <c r="A27" s="134"/>
      <c r="B27" s="146"/>
      <c r="C27" s="136"/>
      <c r="D27" s="47" t="s">
        <v>79</v>
      </c>
      <c r="E27" s="1" t="s">
        <v>179</v>
      </c>
      <c r="F27" s="31" t="s">
        <v>106</v>
      </c>
      <c r="G27" s="31" t="s">
        <v>106</v>
      </c>
      <c r="H27" s="31" t="s">
        <v>106</v>
      </c>
      <c r="I27" s="31" t="s">
        <v>106</v>
      </c>
      <c r="J27" s="137"/>
      <c r="K27" s="139"/>
      <c r="L27" s="137"/>
      <c r="M27" s="137"/>
      <c r="N27" s="139"/>
      <c r="O27" s="137"/>
      <c r="P27" s="137"/>
      <c r="Q27" s="139"/>
      <c r="R27" s="137"/>
      <c r="S27" s="137"/>
    </row>
    <row r="28" spans="1:19">
      <c r="D28" s="6"/>
      <c r="J28" s="58">
        <f>SUM(J12)</f>
        <v>1185055252</v>
      </c>
    </row>
  </sheetData>
  <mergeCells count="52">
    <mergeCell ref="J10:J11"/>
    <mergeCell ref="B12:B23"/>
    <mergeCell ref="L12:L23"/>
    <mergeCell ref="O12:O23"/>
    <mergeCell ref="R12:R23"/>
    <mergeCell ref="K10:K11"/>
    <mergeCell ref="L10:L11"/>
    <mergeCell ref="K20:K21"/>
    <mergeCell ref="J12:J27"/>
    <mergeCell ref="M12:M27"/>
    <mergeCell ref="K22:K23"/>
    <mergeCell ref="K24:K27"/>
    <mergeCell ref="L24:L27"/>
    <mergeCell ref="K16:K18"/>
    <mergeCell ref="B24:B27"/>
    <mergeCell ref="C24:C27"/>
    <mergeCell ref="A9:A11"/>
    <mergeCell ref="B9:B11"/>
    <mergeCell ref="C9:D11"/>
    <mergeCell ref="E9:E11"/>
    <mergeCell ref="F9:I10"/>
    <mergeCell ref="A1:A3"/>
    <mergeCell ref="B6:H6"/>
    <mergeCell ref="B7:H7"/>
    <mergeCell ref="B1:C3"/>
    <mergeCell ref="E1:H3"/>
    <mergeCell ref="Q9:S9"/>
    <mergeCell ref="M10:M11"/>
    <mergeCell ref="N10:N11"/>
    <mergeCell ref="O10:O11"/>
    <mergeCell ref="P10:P11"/>
    <mergeCell ref="Q10:Q11"/>
    <mergeCell ref="R10:R11"/>
    <mergeCell ref="S10:S11"/>
    <mergeCell ref="K9:M9"/>
    <mergeCell ref="N9:P9"/>
    <mergeCell ref="A12:A27"/>
    <mergeCell ref="C16:C18"/>
    <mergeCell ref="C20:C21"/>
    <mergeCell ref="C22:C23"/>
    <mergeCell ref="S12:S27"/>
    <mergeCell ref="Q16:Q18"/>
    <mergeCell ref="N22:N23"/>
    <mergeCell ref="N24:N27"/>
    <mergeCell ref="O24:O27"/>
    <mergeCell ref="Q20:Q21"/>
    <mergeCell ref="Q22:Q23"/>
    <mergeCell ref="Q24:Q27"/>
    <mergeCell ref="R24:R27"/>
    <mergeCell ref="P12:P27"/>
    <mergeCell ref="N16:N18"/>
    <mergeCell ref="N20:N21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T35"/>
  <sheetViews>
    <sheetView showGridLines="0" topLeftCell="A22" zoomScale="90" zoomScaleNormal="90" workbookViewId="0">
      <selection activeCell="B7" sqref="B7:H7"/>
    </sheetView>
  </sheetViews>
  <sheetFormatPr baseColWidth="10" defaultRowHeight="15.75"/>
  <cols>
    <col min="1" max="1" width="28.625" customWidth="1"/>
    <col min="2" max="2" width="25.125" customWidth="1"/>
    <col min="3" max="3" width="25.5" style="6" customWidth="1"/>
    <col min="4" max="4" width="32.5" style="6" customWidth="1"/>
    <col min="5" max="5" width="22.875" hidden="1" customWidth="1"/>
    <col min="6" max="8" width="11" style="32" hidden="1" customWidth="1"/>
    <col min="9" max="9" width="11" style="32" customWidth="1"/>
    <col min="10" max="20" width="25.875" customWidth="1"/>
  </cols>
  <sheetData>
    <row r="1" spans="1:20" s="12" customFormat="1" ht="35.1" customHeight="1">
      <c r="A1" s="77"/>
      <c r="B1" s="80" t="s">
        <v>92</v>
      </c>
      <c r="C1" s="81"/>
      <c r="D1" s="36" t="s">
        <v>24</v>
      </c>
      <c r="E1" s="86"/>
      <c r="F1" s="86"/>
      <c r="G1" s="86"/>
      <c r="H1" s="86"/>
      <c r="I1" s="23"/>
    </row>
    <row r="2" spans="1:20" s="12" customFormat="1" ht="21.95" customHeight="1">
      <c r="A2" s="77"/>
      <c r="B2" s="82"/>
      <c r="C2" s="83"/>
      <c r="D2" s="36" t="s">
        <v>25</v>
      </c>
      <c r="E2" s="86"/>
      <c r="F2" s="86"/>
      <c r="G2" s="86"/>
      <c r="H2" s="86"/>
      <c r="I2" s="23"/>
    </row>
    <row r="3" spans="1:20" s="12" customFormat="1" ht="42.95" customHeight="1">
      <c r="A3" s="77"/>
      <c r="B3" s="84"/>
      <c r="C3" s="85"/>
      <c r="D3" s="36" t="s">
        <v>93</v>
      </c>
      <c r="E3" s="86"/>
      <c r="F3" s="86"/>
      <c r="G3" s="86"/>
      <c r="H3" s="86"/>
      <c r="I3" s="23"/>
    </row>
    <row r="4" spans="1:20" s="17" customFormat="1" ht="28.5">
      <c r="A4" s="18"/>
      <c r="D4" s="16"/>
      <c r="E4" s="16"/>
      <c r="F4" s="40"/>
      <c r="G4" s="40"/>
      <c r="H4" s="40"/>
      <c r="I4" s="40"/>
    </row>
    <row r="5" spans="1:20" s="17" customFormat="1" ht="21.95" customHeight="1">
      <c r="A5" s="18"/>
      <c r="D5" s="19"/>
      <c r="E5" s="19"/>
      <c r="F5" s="40"/>
      <c r="G5" s="40"/>
      <c r="H5" s="40"/>
      <c r="I5" s="40"/>
    </row>
    <row r="6" spans="1:20" s="15" customFormat="1">
      <c r="A6" s="26" t="s">
        <v>57</v>
      </c>
      <c r="B6" s="111" t="s">
        <v>159</v>
      </c>
      <c r="C6" s="111"/>
      <c r="D6" s="111"/>
      <c r="E6" s="111"/>
      <c r="F6" s="111"/>
      <c r="G6" s="111"/>
      <c r="H6" s="111"/>
      <c r="I6" s="30"/>
    </row>
    <row r="7" spans="1:20" s="15" customFormat="1" ht="45.95" customHeight="1">
      <c r="A7" s="26" t="s">
        <v>26</v>
      </c>
      <c r="B7" s="111" t="s">
        <v>227</v>
      </c>
      <c r="C7" s="111"/>
      <c r="D7" s="111"/>
      <c r="E7" s="111"/>
      <c r="F7" s="111"/>
      <c r="G7" s="111"/>
      <c r="H7" s="111"/>
      <c r="I7" s="30"/>
    </row>
    <row r="9" spans="1:20" s="9" customFormat="1">
      <c r="A9" s="88" t="s">
        <v>15</v>
      </c>
      <c r="B9" s="88" t="s">
        <v>16</v>
      </c>
      <c r="C9" s="88" t="s">
        <v>17</v>
      </c>
      <c r="D9" s="88"/>
      <c r="E9" s="88" t="s">
        <v>18</v>
      </c>
      <c r="F9" s="88" t="s">
        <v>28</v>
      </c>
      <c r="G9" s="88"/>
      <c r="H9" s="88"/>
      <c r="I9" s="88"/>
      <c r="J9" s="88"/>
      <c r="K9" s="88"/>
      <c r="L9" s="88" t="s">
        <v>21</v>
      </c>
      <c r="M9" s="88"/>
      <c r="N9" s="88"/>
      <c r="O9" s="88" t="s">
        <v>22</v>
      </c>
      <c r="P9" s="88"/>
      <c r="Q9" s="88"/>
      <c r="R9" s="88" t="s">
        <v>23</v>
      </c>
      <c r="S9" s="88"/>
      <c r="T9" s="88"/>
    </row>
    <row r="10" spans="1:20" s="9" customFormat="1">
      <c r="A10" s="88"/>
      <c r="B10" s="88"/>
      <c r="C10" s="88"/>
      <c r="D10" s="88"/>
      <c r="E10" s="88"/>
      <c r="F10" s="88"/>
      <c r="G10" s="88"/>
      <c r="H10" s="88"/>
      <c r="I10" s="88"/>
      <c r="J10" s="88" t="s">
        <v>20</v>
      </c>
      <c r="K10" s="88" t="s">
        <v>29</v>
      </c>
      <c r="L10" s="88" t="s">
        <v>19</v>
      </c>
      <c r="M10" s="88" t="s">
        <v>20</v>
      </c>
      <c r="N10" s="88" t="s">
        <v>29</v>
      </c>
      <c r="O10" s="88" t="s">
        <v>19</v>
      </c>
      <c r="P10" s="88" t="s">
        <v>20</v>
      </c>
      <c r="Q10" s="88" t="s">
        <v>29</v>
      </c>
      <c r="R10" s="88" t="s">
        <v>19</v>
      </c>
      <c r="S10" s="88" t="s">
        <v>20</v>
      </c>
      <c r="T10" s="88" t="s">
        <v>29</v>
      </c>
    </row>
    <row r="11" spans="1:20" s="9" customFormat="1">
      <c r="A11" s="88"/>
      <c r="B11" s="88"/>
      <c r="C11" s="88"/>
      <c r="D11" s="88"/>
      <c r="E11" s="88"/>
      <c r="F11" s="24">
        <v>2025</v>
      </c>
      <c r="G11" s="24">
        <v>2026</v>
      </c>
      <c r="H11" s="24">
        <v>2027</v>
      </c>
      <c r="I11" s="24">
        <v>2028</v>
      </c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</row>
    <row r="12" spans="1:20" ht="15.95" customHeight="1">
      <c r="A12" s="90" t="s">
        <v>160</v>
      </c>
      <c r="B12" s="102" t="s">
        <v>161</v>
      </c>
      <c r="C12" s="150" t="s">
        <v>84</v>
      </c>
      <c r="D12" s="34" t="s">
        <v>86</v>
      </c>
      <c r="E12" s="1" t="s">
        <v>200</v>
      </c>
      <c r="F12" s="31" t="s">
        <v>106</v>
      </c>
      <c r="G12" s="31" t="s">
        <v>106</v>
      </c>
      <c r="H12" s="31" t="s">
        <v>106</v>
      </c>
      <c r="I12" s="31" t="s">
        <v>106</v>
      </c>
      <c r="J12" s="116">
        <v>120000000</v>
      </c>
      <c r="K12" s="116"/>
      <c r="L12" s="147"/>
      <c r="M12" s="116">
        <f>L12</f>
        <v>0</v>
      </c>
      <c r="N12" s="116">
        <f>M12+M17+M23+M29</f>
        <v>0</v>
      </c>
      <c r="O12" s="147"/>
      <c r="P12" s="116">
        <f>O12</f>
        <v>0</v>
      </c>
      <c r="Q12" s="116">
        <f>P12+P17+P23+P29</f>
        <v>0</v>
      </c>
      <c r="R12" s="147"/>
      <c r="S12" s="116">
        <f>R12</f>
        <v>0</v>
      </c>
      <c r="T12" s="116">
        <f>S12+S17+S23+S29</f>
        <v>0</v>
      </c>
    </row>
    <row r="13" spans="1:20">
      <c r="A13" s="90"/>
      <c r="B13" s="103"/>
      <c r="C13" s="151"/>
      <c r="D13" s="34" t="s">
        <v>85</v>
      </c>
      <c r="E13" s="1" t="s">
        <v>200</v>
      </c>
      <c r="F13" s="31" t="s">
        <v>106</v>
      </c>
      <c r="G13" s="31" t="s">
        <v>106</v>
      </c>
      <c r="H13" s="31" t="s">
        <v>106</v>
      </c>
      <c r="I13" s="31" t="s">
        <v>106</v>
      </c>
      <c r="J13" s="117"/>
      <c r="K13" s="117"/>
      <c r="L13" s="149"/>
      <c r="M13" s="117"/>
      <c r="N13" s="117"/>
      <c r="O13" s="149"/>
      <c r="P13" s="117"/>
      <c r="Q13" s="117"/>
      <c r="R13" s="149"/>
      <c r="S13" s="117"/>
      <c r="T13" s="117"/>
    </row>
    <row r="14" spans="1:20">
      <c r="A14" s="90"/>
      <c r="B14" s="103"/>
      <c r="C14" s="151"/>
      <c r="D14" s="34" t="s">
        <v>54</v>
      </c>
      <c r="E14" s="1" t="s">
        <v>180</v>
      </c>
      <c r="F14" s="31" t="s">
        <v>106</v>
      </c>
      <c r="G14" s="31" t="s">
        <v>106</v>
      </c>
      <c r="H14" s="31" t="s">
        <v>106</v>
      </c>
      <c r="I14" s="31" t="s">
        <v>106</v>
      </c>
      <c r="J14" s="117"/>
      <c r="K14" s="117"/>
      <c r="L14" s="149"/>
      <c r="M14" s="117"/>
      <c r="N14" s="117"/>
      <c r="O14" s="149"/>
      <c r="P14" s="117"/>
      <c r="Q14" s="117"/>
      <c r="R14" s="149"/>
      <c r="S14" s="117"/>
      <c r="T14" s="117"/>
    </row>
    <row r="15" spans="1:20" ht="31.5">
      <c r="A15" s="90"/>
      <c r="B15" s="103"/>
      <c r="C15" s="151"/>
      <c r="D15" s="34" t="s">
        <v>162</v>
      </c>
      <c r="E15" s="1" t="s">
        <v>200</v>
      </c>
      <c r="F15" s="31"/>
      <c r="G15" s="31"/>
      <c r="H15" s="31"/>
      <c r="I15" s="31"/>
      <c r="J15" s="117"/>
      <c r="K15" s="117"/>
      <c r="L15" s="149"/>
      <c r="M15" s="117"/>
      <c r="N15" s="117"/>
      <c r="O15" s="149"/>
      <c r="P15" s="117"/>
      <c r="Q15" s="117"/>
      <c r="R15" s="149"/>
      <c r="S15" s="117"/>
      <c r="T15" s="117"/>
    </row>
    <row r="16" spans="1:20" ht="35.1" customHeight="1">
      <c r="A16" s="90"/>
      <c r="B16" s="104"/>
      <c r="C16" s="152"/>
      <c r="D16" s="34" t="s">
        <v>163</v>
      </c>
      <c r="E16" s="1" t="s">
        <v>192</v>
      </c>
      <c r="F16" s="31"/>
      <c r="G16" s="31"/>
      <c r="H16" s="31"/>
      <c r="I16" s="31"/>
      <c r="J16" s="118"/>
      <c r="K16" s="117"/>
      <c r="L16" s="148"/>
      <c r="M16" s="118"/>
      <c r="N16" s="117"/>
      <c r="O16" s="148"/>
      <c r="P16" s="118"/>
      <c r="Q16" s="117"/>
      <c r="R16" s="148"/>
      <c r="S16" s="118"/>
      <c r="T16" s="117"/>
    </row>
    <row r="17" spans="1:20" ht="30" customHeight="1">
      <c r="A17" s="90"/>
      <c r="B17" s="102" t="s">
        <v>164</v>
      </c>
      <c r="C17" s="150" t="s">
        <v>166</v>
      </c>
      <c r="D17" s="39" t="s">
        <v>88</v>
      </c>
      <c r="E17" s="1" t="s">
        <v>201</v>
      </c>
      <c r="F17" s="31" t="s">
        <v>106</v>
      </c>
      <c r="G17" s="31" t="s">
        <v>106</v>
      </c>
      <c r="H17" s="31" t="s">
        <v>106</v>
      </c>
      <c r="I17" s="31" t="s">
        <v>106</v>
      </c>
      <c r="J17" s="116">
        <f>385251879+1177961184-5000000+1</f>
        <v>1558213064</v>
      </c>
      <c r="K17" s="117"/>
      <c r="L17" s="147"/>
      <c r="M17" s="116">
        <f>L17+L21</f>
        <v>0</v>
      </c>
      <c r="N17" s="117"/>
      <c r="O17" s="147"/>
      <c r="P17" s="116">
        <f>O17+O21</f>
        <v>0</v>
      </c>
      <c r="Q17" s="117"/>
      <c r="R17" s="147"/>
      <c r="S17" s="116">
        <f>R17+R21</f>
        <v>0</v>
      </c>
      <c r="T17" s="117"/>
    </row>
    <row r="18" spans="1:20">
      <c r="A18" s="90"/>
      <c r="B18" s="103"/>
      <c r="C18" s="151"/>
      <c r="D18" s="39" t="s">
        <v>85</v>
      </c>
      <c r="E18" s="1" t="s">
        <v>201</v>
      </c>
      <c r="F18" s="31" t="s">
        <v>106</v>
      </c>
      <c r="G18" s="31" t="s">
        <v>106</v>
      </c>
      <c r="H18" s="31" t="s">
        <v>106</v>
      </c>
      <c r="I18" s="31" t="s">
        <v>106</v>
      </c>
      <c r="J18" s="117"/>
      <c r="K18" s="117"/>
      <c r="L18" s="149"/>
      <c r="M18" s="117"/>
      <c r="N18" s="117"/>
      <c r="O18" s="149"/>
      <c r="P18" s="117"/>
      <c r="Q18" s="117"/>
      <c r="R18" s="149"/>
      <c r="S18" s="117"/>
      <c r="T18" s="117"/>
    </row>
    <row r="19" spans="1:20">
      <c r="A19" s="90"/>
      <c r="B19" s="103"/>
      <c r="C19" s="151"/>
      <c r="D19" s="39" t="s">
        <v>54</v>
      </c>
      <c r="E19" s="1" t="s">
        <v>180</v>
      </c>
      <c r="F19" s="31" t="s">
        <v>106</v>
      </c>
      <c r="G19" s="31" t="s">
        <v>106</v>
      </c>
      <c r="H19" s="31" t="s">
        <v>106</v>
      </c>
      <c r="I19" s="31" t="s">
        <v>106</v>
      </c>
      <c r="J19" s="117"/>
      <c r="K19" s="117"/>
      <c r="L19" s="149"/>
      <c r="M19" s="117"/>
      <c r="N19" s="117"/>
      <c r="O19" s="149"/>
      <c r="P19" s="117"/>
      <c r="Q19" s="117"/>
      <c r="R19" s="149"/>
      <c r="S19" s="117"/>
      <c r="T19" s="117"/>
    </row>
    <row r="20" spans="1:20" ht="56.1" customHeight="1">
      <c r="A20" s="90"/>
      <c r="B20" s="103"/>
      <c r="C20" s="152"/>
      <c r="D20" s="34" t="s">
        <v>165</v>
      </c>
      <c r="E20" s="1" t="s">
        <v>201</v>
      </c>
      <c r="F20" s="31" t="s">
        <v>106</v>
      </c>
      <c r="G20" s="31" t="s">
        <v>106</v>
      </c>
      <c r="H20" s="31" t="s">
        <v>106</v>
      </c>
      <c r="I20" s="31" t="s">
        <v>106</v>
      </c>
      <c r="J20" s="117"/>
      <c r="K20" s="117"/>
      <c r="L20" s="148"/>
      <c r="M20" s="117"/>
      <c r="N20" s="117"/>
      <c r="O20" s="148"/>
      <c r="P20" s="117"/>
      <c r="Q20" s="117"/>
      <c r="R20" s="148"/>
      <c r="S20" s="117"/>
      <c r="T20" s="117"/>
    </row>
    <row r="21" spans="1:20" ht="47.25">
      <c r="A21" s="90"/>
      <c r="B21" s="103"/>
      <c r="C21" s="150" t="s">
        <v>168</v>
      </c>
      <c r="D21" s="34" t="s">
        <v>167</v>
      </c>
      <c r="E21" s="1" t="s">
        <v>201</v>
      </c>
      <c r="F21" s="31" t="s">
        <v>106</v>
      </c>
      <c r="G21" s="31"/>
      <c r="H21" s="31" t="s">
        <v>106</v>
      </c>
      <c r="I21" s="31"/>
      <c r="J21" s="117"/>
      <c r="K21" s="117"/>
      <c r="L21" s="147"/>
      <c r="M21" s="117"/>
      <c r="N21" s="117"/>
      <c r="O21" s="147"/>
      <c r="P21" s="117"/>
      <c r="Q21" s="117"/>
      <c r="R21" s="147"/>
      <c r="S21" s="117"/>
      <c r="T21" s="117"/>
    </row>
    <row r="22" spans="1:20" ht="47.25">
      <c r="A22" s="90"/>
      <c r="B22" s="104"/>
      <c r="C22" s="152"/>
      <c r="D22" s="34" t="s">
        <v>169</v>
      </c>
      <c r="E22" s="1" t="s">
        <v>201</v>
      </c>
      <c r="F22" s="31" t="s">
        <v>106</v>
      </c>
      <c r="G22" s="31" t="s">
        <v>106</v>
      </c>
      <c r="H22" s="31" t="s">
        <v>106</v>
      </c>
      <c r="I22" s="31" t="s">
        <v>106</v>
      </c>
      <c r="J22" s="117"/>
      <c r="K22" s="117"/>
      <c r="L22" s="148"/>
      <c r="M22" s="118"/>
      <c r="N22" s="117"/>
      <c r="O22" s="148"/>
      <c r="P22" s="118"/>
      <c r="Q22" s="117"/>
      <c r="R22" s="148"/>
      <c r="S22" s="118"/>
      <c r="T22" s="117"/>
    </row>
    <row r="23" spans="1:20" ht="33.950000000000003" customHeight="1">
      <c r="A23" s="90"/>
      <c r="B23" s="102" t="s">
        <v>170</v>
      </c>
      <c r="C23" s="150" t="s">
        <v>171</v>
      </c>
      <c r="D23" s="39" t="s">
        <v>88</v>
      </c>
      <c r="E23" s="1" t="s">
        <v>202</v>
      </c>
      <c r="F23" s="31" t="s">
        <v>106</v>
      </c>
      <c r="G23" s="31" t="s">
        <v>106</v>
      </c>
      <c r="H23" s="31" t="s">
        <v>106</v>
      </c>
      <c r="I23" s="31" t="s">
        <v>106</v>
      </c>
      <c r="J23" s="117"/>
      <c r="K23" s="117"/>
      <c r="L23" s="147"/>
      <c r="M23" s="116">
        <f>L23</f>
        <v>0</v>
      </c>
      <c r="N23" s="117"/>
      <c r="O23" s="147"/>
      <c r="P23" s="116">
        <f>O23</f>
        <v>0</v>
      </c>
      <c r="Q23" s="117"/>
      <c r="R23" s="147"/>
      <c r="S23" s="116">
        <f>R23</f>
        <v>0</v>
      </c>
      <c r="T23" s="117"/>
    </row>
    <row r="24" spans="1:20">
      <c r="A24" s="90"/>
      <c r="B24" s="103"/>
      <c r="C24" s="151"/>
      <c r="D24" s="39" t="s">
        <v>85</v>
      </c>
      <c r="E24" s="1" t="s">
        <v>202</v>
      </c>
      <c r="F24" s="31" t="s">
        <v>106</v>
      </c>
      <c r="G24" s="31" t="s">
        <v>106</v>
      </c>
      <c r="H24" s="31" t="s">
        <v>106</v>
      </c>
      <c r="I24" s="31" t="s">
        <v>106</v>
      </c>
      <c r="J24" s="117"/>
      <c r="K24" s="117"/>
      <c r="L24" s="149"/>
      <c r="M24" s="117"/>
      <c r="N24" s="117"/>
      <c r="O24" s="149"/>
      <c r="P24" s="117"/>
      <c r="Q24" s="117"/>
      <c r="R24" s="149"/>
      <c r="S24" s="117"/>
      <c r="T24" s="117"/>
    </row>
    <row r="25" spans="1:20">
      <c r="A25" s="90"/>
      <c r="B25" s="103"/>
      <c r="C25" s="151"/>
      <c r="D25" s="39" t="s">
        <v>54</v>
      </c>
      <c r="E25" s="1" t="s">
        <v>202</v>
      </c>
      <c r="F25" s="31" t="s">
        <v>106</v>
      </c>
      <c r="G25" s="31" t="s">
        <v>106</v>
      </c>
      <c r="H25" s="31" t="s">
        <v>106</v>
      </c>
      <c r="I25" s="31" t="s">
        <v>106</v>
      </c>
      <c r="J25" s="117"/>
      <c r="K25" s="117"/>
      <c r="L25" s="149"/>
      <c r="M25" s="117"/>
      <c r="N25" s="117"/>
      <c r="O25" s="149"/>
      <c r="P25" s="117"/>
      <c r="Q25" s="117"/>
      <c r="R25" s="149"/>
      <c r="S25" s="117"/>
      <c r="T25" s="117"/>
    </row>
    <row r="26" spans="1:20">
      <c r="A26" s="90"/>
      <c r="B26" s="103"/>
      <c r="C26" s="151"/>
      <c r="D26" s="34" t="s">
        <v>172</v>
      </c>
      <c r="E26" s="1" t="s">
        <v>202</v>
      </c>
      <c r="F26" s="31" t="s">
        <v>106</v>
      </c>
      <c r="G26" s="31" t="s">
        <v>106</v>
      </c>
      <c r="H26" s="31" t="s">
        <v>106</v>
      </c>
      <c r="I26" s="31" t="s">
        <v>106</v>
      </c>
      <c r="J26" s="117"/>
      <c r="K26" s="117"/>
      <c r="L26" s="149"/>
      <c r="M26" s="117"/>
      <c r="N26" s="117"/>
      <c r="O26" s="149"/>
      <c r="P26" s="117"/>
      <c r="Q26" s="117"/>
      <c r="R26" s="149"/>
      <c r="S26" s="117"/>
      <c r="T26" s="117"/>
    </row>
    <row r="27" spans="1:20" ht="63" customHeight="1">
      <c r="A27" s="90"/>
      <c r="B27" s="103"/>
      <c r="C27" s="151"/>
      <c r="D27" s="34" t="s">
        <v>173</v>
      </c>
      <c r="E27" s="1" t="s">
        <v>202</v>
      </c>
      <c r="F27" s="31" t="s">
        <v>106</v>
      </c>
      <c r="G27" s="31" t="s">
        <v>106</v>
      </c>
      <c r="H27" s="31" t="s">
        <v>106</v>
      </c>
      <c r="I27" s="31" t="s">
        <v>106</v>
      </c>
      <c r="J27" s="117"/>
      <c r="K27" s="117"/>
      <c r="L27" s="149"/>
      <c r="M27" s="117"/>
      <c r="N27" s="117"/>
      <c r="O27" s="149"/>
      <c r="P27" s="117"/>
      <c r="Q27" s="117"/>
      <c r="R27" s="149"/>
      <c r="S27" s="117"/>
      <c r="T27" s="117"/>
    </row>
    <row r="28" spans="1:20" ht="31.5">
      <c r="A28" s="90"/>
      <c r="B28" s="104"/>
      <c r="C28" s="152"/>
      <c r="D28" s="39" t="s">
        <v>174</v>
      </c>
      <c r="E28" s="1" t="s">
        <v>202</v>
      </c>
      <c r="F28" s="31" t="s">
        <v>106</v>
      </c>
      <c r="G28" s="31" t="s">
        <v>106</v>
      </c>
      <c r="H28" s="31" t="s">
        <v>106</v>
      </c>
      <c r="I28" s="31" t="s">
        <v>106</v>
      </c>
      <c r="J28" s="118"/>
      <c r="K28" s="117"/>
      <c r="L28" s="148"/>
      <c r="M28" s="118"/>
      <c r="N28" s="117"/>
      <c r="O28" s="148"/>
      <c r="P28" s="118"/>
      <c r="Q28" s="117"/>
      <c r="R28" s="148"/>
      <c r="S28" s="118"/>
      <c r="T28" s="117"/>
    </row>
    <row r="29" spans="1:20" ht="17.100000000000001" customHeight="1">
      <c r="A29" s="90"/>
      <c r="B29" s="102" t="s">
        <v>178</v>
      </c>
      <c r="C29" s="150" t="s">
        <v>87</v>
      </c>
      <c r="D29" s="39" t="s">
        <v>89</v>
      </c>
      <c r="E29" s="1" t="s">
        <v>203</v>
      </c>
      <c r="F29" s="31" t="s">
        <v>106</v>
      </c>
      <c r="G29" s="31" t="s">
        <v>106</v>
      </c>
      <c r="H29" s="31" t="s">
        <v>106</v>
      </c>
      <c r="I29" s="31" t="s">
        <v>106</v>
      </c>
      <c r="J29" s="116">
        <v>80000000</v>
      </c>
      <c r="K29" s="117"/>
      <c r="L29" s="147"/>
      <c r="M29" s="116">
        <f>L29</f>
        <v>0</v>
      </c>
      <c r="N29" s="117"/>
      <c r="O29" s="147"/>
      <c r="P29" s="116">
        <f>O29</f>
        <v>0</v>
      </c>
      <c r="Q29" s="117"/>
      <c r="R29" s="147"/>
      <c r="S29" s="116">
        <f>R29</f>
        <v>0</v>
      </c>
      <c r="T29" s="117"/>
    </row>
    <row r="30" spans="1:20">
      <c r="A30" s="90"/>
      <c r="B30" s="103"/>
      <c r="C30" s="151"/>
      <c r="D30" s="39" t="s">
        <v>90</v>
      </c>
      <c r="E30" s="1" t="s">
        <v>203</v>
      </c>
      <c r="F30" s="31" t="s">
        <v>106</v>
      </c>
      <c r="G30" s="31" t="s">
        <v>106</v>
      </c>
      <c r="H30" s="31" t="s">
        <v>106</v>
      </c>
      <c r="I30" s="31" t="s">
        <v>106</v>
      </c>
      <c r="J30" s="117"/>
      <c r="K30" s="117"/>
      <c r="L30" s="149"/>
      <c r="M30" s="117"/>
      <c r="N30" s="117"/>
      <c r="O30" s="149"/>
      <c r="P30" s="117"/>
      <c r="Q30" s="117"/>
      <c r="R30" s="149"/>
      <c r="S30" s="117"/>
      <c r="T30" s="117"/>
    </row>
    <row r="31" spans="1:20">
      <c r="A31" s="90"/>
      <c r="B31" s="103"/>
      <c r="C31" s="151"/>
      <c r="D31" s="39" t="s">
        <v>91</v>
      </c>
      <c r="E31" s="1" t="s">
        <v>180</v>
      </c>
      <c r="F31" s="31" t="s">
        <v>106</v>
      </c>
      <c r="G31" s="31" t="s">
        <v>106</v>
      </c>
      <c r="H31" s="31" t="s">
        <v>106</v>
      </c>
      <c r="I31" s="31" t="s">
        <v>106</v>
      </c>
      <c r="J31" s="117"/>
      <c r="K31" s="117"/>
      <c r="L31" s="149"/>
      <c r="M31" s="117"/>
      <c r="N31" s="117"/>
      <c r="O31" s="149"/>
      <c r="P31" s="117"/>
      <c r="Q31" s="117"/>
      <c r="R31" s="149"/>
      <c r="S31" s="117"/>
      <c r="T31" s="117"/>
    </row>
    <row r="32" spans="1:20" ht="78.75">
      <c r="A32" s="90"/>
      <c r="B32" s="103"/>
      <c r="C32" s="151"/>
      <c r="D32" s="39" t="s">
        <v>175</v>
      </c>
      <c r="E32" s="1" t="s">
        <v>179</v>
      </c>
      <c r="F32" s="31" t="s">
        <v>106</v>
      </c>
      <c r="G32" s="31"/>
      <c r="H32" s="31" t="s">
        <v>106</v>
      </c>
      <c r="I32" s="31"/>
      <c r="J32" s="117"/>
      <c r="K32" s="117"/>
      <c r="L32" s="149"/>
      <c r="M32" s="117"/>
      <c r="N32" s="117"/>
      <c r="O32" s="149"/>
      <c r="P32" s="117"/>
      <c r="Q32" s="117"/>
      <c r="R32" s="149"/>
      <c r="S32" s="117"/>
      <c r="T32" s="117"/>
    </row>
    <row r="33" spans="1:20" ht="78.75">
      <c r="A33" s="90"/>
      <c r="B33" s="103"/>
      <c r="C33" s="151"/>
      <c r="D33" s="39" t="s">
        <v>176</v>
      </c>
      <c r="E33" s="1" t="s">
        <v>203</v>
      </c>
      <c r="F33" s="31" t="s">
        <v>106</v>
      </c>
      <c r="G33" s="31" t="s">
        <v>106</v>
      </c>
      <c r="H33" s="31" t="s">
        <v>106</v>
      </c>
      <c r="I33" s="31" t="s">
        <v>106</v>
      </c>
      <c r="J33" s="117"/>
      <c r="K33" s="117"/>
      <c r="L33" s="149"/>
      <c r="M33" s="117"/>
      <c r="N33" s="117"/>
      <c r="O33" s="149"/>
      <c r="P33" s="117"/>
      <c r="Q33" s="117"/>
      <c r="R33" s="149"/>
      <c r="S33" s="117"/>
      <c r="T33" s="117"/>
    </row>
    <row r="34" spans="1:20" ht="78.75">
      <c r="A34" s="90"/>
      <c r="B34" s="104"/>
      <c r="C34" s="152"/>
      <c r="D34" s="39" t="s">
        <v>177</v>
      </c>
      <c r="E34" s="1" t="s">
        <v>197</v>
      </c>
      <c r="F34" s="31" t="s">
        <v>106</v>
      </c>
      <c r="G34" s="31" t="s">
        <v>106</v>
      </c>
      <c r="H34" s="31" t="s">
        <v>106</v>
      </c>
      <c r="I34" s="31" t="s">
        <v>106</v>
      </c>
      <c r="J34" s="118"/>
      <c r="K34" s="118"/>
      <c r="L34" s="148"/>
      <c r="M34" s="118"/>
      <c r="N34" s="118"/>
      <c r="O34" s="148"/>
      <c r="P34" s="118"/>
      <c r="Q34" s="118"/>
      <c r="R34" s="148"/>
      <c r="S34" s="118"/>
      <c r="T34" s="118"/>
    </row>
    <row r="35" spans="1:20">
      <c r="J35" s="58">
        <f>SUM(J12:J34)</f>
        <v>1758213064</v>
      </c>
    </row>
  </sheetData>
  <mergeCells count="69">
    <mergeCell ref="P23:P28"/>
    <mergeCell ref="O29:O34"/>
    <mergeCell ref="P29:P34"/>
    <mergeCell ref="R12:R16"/>
    <mergeCell ref="S12:S16"/>
    <mergeCell ref="R17:R20"/>
    <mergeCell ref="S17:S22"/>
    <mergeCell ref="R21:R22"/>
    <mergeCell ref="R23:R28"/>
    <mergeCell ref="S23:S28"/>
    <mergeCell ref="R29:R34"/>
    <mergeCell ref="S29:S34"/>
    <mergeCell ref="Q12:Q34"/>
    <mergeCell ref="O12:O16"/>
    <mergeCell ref="P12:P16"/>
    <mergeCell ref="O17:O20"/>
    <mergeCell ref="C12:C16"/>
    <mergeCell ref="B12:B16"/>
    <mergeCell ref="C29:C34"/>
    <mergeCell ref="B29:B34"/>
    <mergeCell ref="J12:J16"/>
    <mergeCell ref="J29:J34"/>
    <mergeCell ref="B17:B22"/>
    <mergeCell ref="C23:C28"/>
    <mergeCell ref="B23:B28"/>
    <mergeCell ref="C17:C20"/>
    <mergeCell ref="C21:C22"/>
    <mergeCell ref="J17:J28"/>
    <mergeCell ref="A1:A3"/>
    <mergeCell ref="B6:H6"/>
    <mergeCell ref="A9:A11"/>
    <mergeCell ref="B9:B11"/>
    <mergeCell ref="C9:D11"/>
    <mergeCell ref="E9:E11"/>
    <mergeCell ref="F9:I10"/>
    <mergeCell ref="B7:H7"/>
    <mergeCell ref="B1:C3"/>
    <mergeCell ref="E1:H3"/>
    <mergeCell ref="O9:Q9"/>
    <mergeCell ref="R9:T9"/>
    <mergeCell ref="J10:J11"/>
    <mergeCell ref="K10:K11"/>
    <mergeCell ref="L10:L11"/>
    <mergeCell ref="M10:M11"/>
    <mergeCell ref="N10:N11"/>
    <mergeCell ref="O10:O11"/>
    <mergeCell ref="J9:K9"/>
    <mergeCell ref="L9:N9"/>
    <mergeCell ref="P10:P11"/>
    <mergeCell ref="Q10:Q11"/>
    <mergeCell ref="R10:R11"/>
    <mergeCell ref="S10:S11"/>
    <mergeCell ref="T10:T11"/>
    <mergeCell ref="P17:P22"/>
    <mergeCell ref="O21:O22"/>
    <mergeCell ref="O23:O28"/>
    <mergeCell ref="T12:T34"/>
    <mergeCell ref="A12:A34"/>
    <mergeCell ref="K12:K34"/>
    <mergeCell ref="L23:L28"/>
    <mergeCell ref="L29:L34"/>
    <mergeCell ref="N12:N34"/>
    <mergeCell ref="M23:M28"/>
    <mergeCell ref="M29:M34"/>
    <mergeCell ref="L12:L16"/>
    <mergeCell ref="M12:M16"/>
    <mergeCell ref="L17:L20"/>
    <mergeCell ref="M17:M22"/>
    <mergeCell ref="L21:L22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8:G23"/>
  <sheetViews>
    <sheetView workbookViewId="0">
      <selection activeCell="B23" sqref="B23"/>
    </sheetView>
  </sheetViews>
  <sheetFormatPr baseColWidth="10" defaultRowHeight="15.75"/>
  <cols>
    <col min="1" max="1" width="24.25" customWidth="1"/>
    <col min="2" max="2" width="16.25" style="49" bestFit="1" customWidth="1"/>
    <col min="3" max="3" width="13.625" bestFit="1" customWidth="1"/>
    <col min="4" max="4" width="13.375" customWidth="1"/>
    <col min="5" max="5" width="16.25" bestFit="1" customWidth="1"/>
    <col min="6" max="7" width="15.125" bestFit="1" customWidth="1"/>
  </cols>
  <sheetData>
    <row r="8" spans="1:7">
      <c r="C8" t="s">
        <v>214</v>
      </c>
      <c r="D8" t="s">
        <v>215</v>
      </c>
      <c r="E8" t="s">
        <v>216</v>
      </c>
      <c r="F8" t="s">
        <v>217</v>
      </c>
      <c r="G8" t="s">
        <v>225</v>
      </c>
    </row>
    <row r="9" spans="1:7">
      <c r="A9" s="1" t="s">
        <v>204</v>
      </c>
      <c r="B9" s="50">
        <v>6232932563</v>
      </c>
      <c r="C9" s="1">
        <v>1177961186</v>
      </c>
      <c r="D9" s="1">
        <v>1177961186</v>
      </c>
      <c r="E9" s="61">
        <v>1560021380</v>
      </c>
      <c r="F9" s="54">
        <v>1059027624</v>
      </c>
      <c r="G9" s="62">
        <f>80000000+1177961187</f>
        <v>1257961187</v>
      </c>
    </row>
    <row r="10" spans="1:7">
      <c r="A10" s="51" t="s">
        <v>205</v>
      </c>
      <c r="B10" s="52">
        <v>59027626</v>
      </c>
      <c r="C10" s="52"/>
      <c r="D10" s="1"/>
      <c r="E10" s="1"/>
      <c r="F10" s="52">
        <v>59027626</v>
      </c>
      <c r="G10" s="1"/>
    </row>
    <row r="11" spans="1:7">
      <c r="A11" s="1" t="s">
        <v>206</v>
      </c>
      <c r="B11" s="54">
        <v>1000251879</v>
      </c>
      <c r="C11" s="1"/>
      <c r="D11" s="1"/>
      <c r="E11" s="61">
        <v>500000000</v>
      </c>
      <c r="F11" s="61"/>
      <c r="G11" s="61">
        <f>80000000+120000000+300251879</f>
        <v>500251879</v>
      </c>
    </row>
    <row r="12" spans="1:7">
      <c r="A12" s="51" t="s">
        <v>207</v>
      </c>
      <c r="B12" s="52">
        <v>161715478</v>
      </c>
      <c r="C12" s="1"/>
      <c r="D12" s="50">
        <v>161715478</v>
      </c>
      <c r="E12" s="61"/>
      <c r="F12" s="1"/>
      <c r="G12" s="1"/>
    </row>
    <row r="13" spans="1:7">
      <c r="A13" s="59" t="s">
        <v>208</v>
      </c>
      <c r="B13" s="60">
        <v>152641314</v>
      </c>
      <c r="C13" s="1"/>
      <c r="D13" s="1"/>
      <c r="E13" s="61">
        <v>152641314</v>
      </c>
      <c r="F13" s="1"/>
      <c r="G13" s="1"/>
    </row>
    <row r="14" spans="1:7">
      <c r="A14" s="51" t="s">
        <v>182</v>
      </c>
      <c r="B14" s="52">
        <v>1051278824</v>
      </c>
      <c r="C14" s="63">
        <f>+B14</f>
        <v>1051278824</v>
      </c>
      <c r="D14" s="1"/>
      <c r="E14" s="61"/>
      <c r="F14" s="1"/>
      <c r="G14" s="1"/>
    </row>
    <row r="15" spans="1:7">
      <c r="A15" s="55" t="s">
        <v>209</v>
      </c>
      <c r="B15" s="56">
        <v>67000000</v>
      </c>
      <c r="C15" s="1"/>
      <c r="D15" s="1"/>
      <c r="E15" s="61"/>
      <c r="F15" s="61">
        <v>67000000</v>
      </c>
      <c r="G15" s="1"/>
    </row>
    <row r="16" spans="1:7">
      <c r="A16" s="59" t="s">
        <v>210</v>
      </c>
      <c r="B16" s="60">
        <v>154000000</v>
      </c>
      <c r="C16" s="1"/>
      <c r="D16" s="1"/>
      <c r="E16" s="61">
        <v>154000000</v>
      </c>
      <c r="F16" s="1"/>
      <c r="G16" s="1"/>
    </row>
    <row r="17" spans="1:7">
      <c r="A17" s="59" t="s">
        <v>211</v>
      </c>
      <c r="B17" s="60">
        <v>94852440</v>
      </c>
      <c r="C17" s="1"/>
      <c r="D17" s="1"/>
      <c r="E17" s="61">
        <v>94852440</v>
      </c>
      <c r="F17" s="1"/>
      <c r="G17" s="1"/>
    </row>
    <row r="18" spans="1:7">
      <c r="A18" s="1" t="s">
        <v>212</v>
      </c>
      <c r="B18" s="50">
        <v>159000000</v>
      </c>
      <c r="C18" s="50">
        <v>159000000</v>
      </c>
      <c r="D18" s="1"/>
      <c r="E18" s="61"/>
      <c r="F18" s="1"/>
      <c r="G18" s="1"/>
    </row>
    <row r="19" spans="1:7">
      <c r="A19" s="1" t="s">
        <v>213</v>
      </c>
      <c r="B19" s="50">
        <f>SUM(B9:B18)</f>
        <v>9132700124</v>
      </c>
      <c r="C19" s="64">
        <f>SUM(C9:C18)</f>
        <v>2388240010</v>
      </c>
      <c r="D19" s="64">
        <f t="shared" ref="D19:G19" si="0">SUM(D9:D18)</f>
        <v>1339676664</v>
      </c>
      <c r="E19" s="63">
        <f t="shared" si="0"/>
        <v>2461515134</v>
      </c>
      <c r="F19" s="63">
        <f t="shared" si="0"/>
        <v>1185055250</v>
      </c>
      <c r="G19" s="61">
        <f t="shared" si="0"/>
        <v>1758213066</v>
      </c>
    </row>
    <row r="21" spans="1:7">
      <c r="F21" s="53"/>
      <c r="G21" s="53"/>
    </row>
    <row r="22" spans="1:7" ht="47.25">
      <c r="A22" s="66" t="s">
        <v>226</v>
      </c>
      <c r="B22" s="65"/>
      <c r="C22" s="6"/>
      <c r="D22" s="53"/>
    </row>
    <row r="23" spans="1:7">
      <c r="G23" s="53"/>
    </row>
  </sheetData>
  <pageMargins left="0.7" right="0.7" top="0.75" bottom="0.75" header="0.3" footer="0.3"/>
  <pageSetup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23"/>
  <sheetViews>
    <sheetView workbookViewId="0">
      <selection activeCell="C3" sqref="C3:D3"/>
    </sheetView>
  </sheetViews>
  <sheetFormatPr baseColWidth="10" defaultRowHeight="15.75"/>
  <cols>
    <col min="1" max="1" width="23.5" style="72" customWidth="1"/>
    <col min="2" max="2" width="33.875" style="67" customWidth="1"/>
    <col min="3" max="3" width="39.5" style="67" customWidth="1"/>
    <col min="4" max="4" width="40.5" style="67" customWidth="1"/>
    <col min="5" max="5" width="38.375" style="67" customWidth="1"/>
    <col min="6" max="6" width="18.75" style="71" customWidth="1"/>
    <col min="7" max="7" width="13.625" style="67" customWidth="1"/>
    <col min="8" max="8" width="13.625" style="67" bestFit="1" customWidth="1"/>
    <col min="9" max="16384" width="11" style="67"/>
  </cols>
  <sheetData>
    <row r="3" spans="1:8" ht="18.75">
      <c r="C3" s="155" t="s">
        <v>229</v>
      </c>
      <c r="D3" s="155"/>
    </row>
    <row r="6" spans="1:8">
      <c r="A6" s="73" t="s">
        <v>218</v>
      </c>
      <c r="B6" s="73" t="s">
        <v>219</v>
      </c>
      <c r="C6" s="73" t="s">
        <v>220</v>
      </c>
      <c r="D6" s="73" t="s">
        <v>221</v>
      </c>
      <c r="E6" s="73" t="s">
        <v>222</v>
      </c>
      <c r="F6" s="153" t="s">
        <v>228</v>
      </c>
      <c r="G6" s="154" t="s">
        <v>224</v>
      </c>
    </row>
    <row r="7" spans="1:8" ht="225.75" customHeight="1">
      <c r="A7" s="68" t="s">
        <v>223</v>
      </c>
      <c r="B7" s="68" t="s">
        <v>109</v>
      </c>
      <c r="C7" s="68" t="s">
        <v>110</v>
      </c>
      <c r="D7" s="68" t="s">
        <v>111</v>
      </c>
      <c r="E7" s="68" t="s">
        <v>227</v>
      </c>
      <c r="F7" s="153"/>
      <c r="G7" s="154"/>
    </row>
    <row r="8" spans="1:8">
      <c r="A8" s="75" cm="1">
        <f t="array" ref="A8:A23">'LINEA ESTRATEGICA 1'!J12:J27</f>
        <v>2388240010</v>
      </c>
      <c r="B8" s="76" cm="1">
        <f t="array" ref="B8:B14">'LINEA ESTRATEGICA 2'!J12:J17+'LINEA ESTRATEGICA 2'!J18:J24</f>
        <v>1339676664</v>
      </c>
      <c r="C8" s="76">
        <f>+'LINEA ESTRATEGICA 3'!J48</f>
        <v>2461515134</v>
      </c>
      <c r="D8" s="76">
        <f>+'LINEA ESTRATEGICA 4'!J28</f>
        <v>1185055252</v>
      </c>
      <c r="E8" s="76">
        <f>+'LINEA ESTRATEGICA 5'!J35</f>
        <v>1758213064</v>
      </c>
      <c r="F8" s="74">
        <f>SUM(A8:E8)</f>
        <v>9132700124</v>
      </c>
      <c r="G8" s="74">
        <v>9132700124</v>
      </c>
      <c r="H8" s="69">
        <f>+G8-F8</f>
        <v>0</v>
      </c>
    </row>
    <row r="9" spans="1:8">
      <c r="A9" s="70">
        <v>0</v>
      </c>
      <c r="B9" s="71">
        <v>0</v>
      </c>
      <c r="C9" s="71"/>
      <c r="D9" s="71"/>
      <c r="E9" s="71"/>
      <c r="G9" s="71"/>
    </row>
    <row r="10" spans="1:8">
      <c r="A10" s="70">
        <v>0</v>
      </c>
      <c r="B10" s="71">
        <v>0</v>
      </c>
      <c r="C10" s="71"/>
      <c r="D10" s="71"/>
      <c r="E10" s="71"/>
      <c r="G10" s="71"/>
    </row>
    <row r="11" spans="1:8">
      <c r="A11" s="70">
        <v>0</v>
      </c>
      <c r="B11" s="71">
        <v>0</v>
      </c>
      <c r="C11" s="71"/>
      <c r="D11" s="71"/>
      <c r="E11" s="71"/>
      <c r="G11" s="71"/>
    </row>
    <row r="12" spans="1:8">
      <c r="A12" s="70">
        <v>0</v>
      </c>
      <c r="B12" s="71">
        <v>0</v>
      </c>
      <c r="C12" s="71"/>
      <c r="D12" s="71"/>
      <c r="E12" s="71"/>
      <c r="G12" s="71"/>
    </row>
    <row r="13" spans="1:8">
      <c r="A13" s="70">
        <v>0</v>
      </c>
      <c r="B13" s="71">
        <v>0</v>
      </c>
      <c r="C13" s="71"/>
      <c r="D13" s="71"/>
      <c r="E13" s="71"/>
      <c r="G13" s="71"/>
    </row>
    <row r="14" spans="1:8">
      <c r="A14" s="70">
        <v>0</v>
      </c>
      <c r="B14" s="71" t="e">
        <v>#N/A</v>
      </c>
      <c r="C14" s="71"/>
      <c r="D14" s="71"/>
      <c r="E14" s="71"/>
      <c r="G14" s="71"/>
    </row>
    <row r="15" spans="1:8">
      <c r="A15" s="70">
        <v>0</v>
      </c>
      <c r="B15" s="71"/>
      <c r="C15" s="71"/>
      <c r="D15" s="71"/>
      <c r="E15" s="71"/>
      <c r="G15" s="71"/>
    </row>
    <row r="16" spans="1:8">
      <c r="A16" s="72">
        <v>0</v>
      </c>
    </row>
    <row r="17" spans="1:1">
      <c r="A17" s="72">
        <v>0</v>
      </c>
    </row>
    <row r="18" spans="1:1">
      <c r="A18" s="72">
        <v>0</v>
      </c>
    </row>
    <row r="19" spans="1:1">
      <c r="A19" s="72">
        <v>0</v>
      </c>
    </row>
    <row r="20" spans="1:1">
      <c r="A20" s="72">
        <v>0</v>
      </c>
    </row>
    <row r="21" spans="1:1">
      <c r="A21" s="72">
        <v>0</v>
      </c>
    </row>
    <row r="22" spans="1:1">
      <c r="A22" s="72">
        <v>0</v>
      </c>
    </row>
    <row r="23" spans="1:1">
      <c r="A23" s="72">
        <v>0</v>
      </c>
    </row>
  </sheetData>
  <mergeCells count="3">
    <mergeCell ref="F6:F7"/>
    <mergeCell ref="G6:G7"/>
    <mergeCell ref="C3:D3"/>
  </mergeCells>
  <phoneticPr fontId="18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LINEA ESTRATEGICA 1</vt:lpstr>
      <vt:lpstr>LINEA ESTRATEGICA 2</vt:lpstr>
      <vt:lpstr>LINEA ESTRATEGICA 3</vt:lpstr>
      <vt:lpstr>LINEA ESTRATEGICA 4</vt:lpstr>
      <vt:lpstr>LINEA ESTRATEGICA 5</vt:lpstr>
      <vt:lpstr>1</vt:lpstr>
      <vt:lpstr>RESUMEN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ASTRID ESTRADA</dc:creator>
  <cp:lastModifiedBy>Admin</cp:lastModifiedBy>
  <dcterms:created xsi:type="dcterms:W3CDTF">2024-07-26T21:11:59Z</dcterms:created>
  <dcterms:modified xsi:type="dcterms:W3CDTF">2025-08-27T19:57:03Z</dcterms:modified>
</cp:coreProperties>
</file>